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19200" windowHeight="5660" tabRatio="782" activeTab="0"/>
  </bookViews>
  <sheets>
    <sheet name="Overview" sheetId="1" r:id="rId1"/>
    <sheet name="FinancialData" sheetId="2" r:id="rId2"/>
    <sheet name="Risk Assesment " sheetId="3" r:id="rId3"/>
    <sheet name="GP Compliance" sheetId="4" r:id="rId4"/>
    <sheet name="ESP Compliance "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 r:id="rId15"/>
  </externalReferences>
  <definedNames>
    <definedName name="_xlfn.AGGREGATE" hidden="1">#NAME?</definedName>
    <definedName name="_xlfn.COUNTIFS" hidden="1">#NAME?</definedName>
    <definedName name="_xlfn.NUMBERVALUE" hidden="1">#NAME?</definedName>
    <definedName name="iincome" localSheetId="4">#REF!</definedName>
    <definedName name="iincome">#REF!</definedName>
    <definedName name="income" localSheetId="4">#REF!</definedName>
    <definedName name="income" localSheetId="9">#REF!</definedName>
    <definedName name="income">#REF!</definedName>
    <definedName name="incomelevel" localSheetId="9">'Results Tracker'!$E$136:$E$138</definedName>
    <definedName name="incomelevel">#REF!</definedName>
    <definedName name="info" localSheetId="9">'Results Tracker'!$E$155:$E$157</definedName>
    <definedName name="info">#REF!</definedName>
    <definedName name="Month">'[1]Dropdowns'!$G$2:$G$13</definedName>
    <definedName name="overalleffect" localSheetId="9">'Results Tracker'!$D$155:$D$157</definedName>
    <definedName name="overalleffect">#REF!</definedName>
    <definedName name="physicalassets" localSheetId="9">'Results Tracker'!$J$155:$J$163</definedName>
    <definedName name="physicalassets">#REF!</definedName>
    <definedName name="quality" localSheetId="9">'Results Tracker'!$B$146:$B$150</definedName>
    <definedName name="quality">#REF!</definedName>
    <definedName name="question" localSheetId="9">'Results Tracker'!$F$146:$F$148</definedName>
    <definedName name="question">#REF!</definedName>
    <definedName name="responses" localSheetId="9">'Results Tracker'!$C$146:$C$150</definedName>
    <definedName name="responses">#REF!</definedName>
    <definedName name="state" localSheetId="9">'Results Tracker'!$I$150:$I$152</definedName>
    <definedName name="state">#REF!</definedName>
    <definedName name="type1" localSheetId="9">'Results Tracker'!$G$146:$G$149</definedName>
    <definedName name="type1">#REF!</definedName>
    <definedName name="Year">'[1]Dropdowns'!$H$2:$H$36</definedName>
    <definedName name="yesno" localSheetId="9">'Results Tracker'!$E$142:$E$143</definedName>
    <definedName name="yesno">#REF!</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comments10.xml><?xml version="1.0" encoding="utf-8"?>
<comments xmlns="http://schemas.openxmlformats.org/spreadsheetml/2006/main">
  <authors>
    <author>User</author>
  </authors>
  <commentList>
    <comment ref="M92" authorId="0">
      <text>
        <r>
          <rPr>
            <b/>
            <sz val="9"/>
            <rFont val="Tahoma"/>
            <family val="2"/>
          </rPr>
          <t>User:</t>
        </r>
        <r>
          <rPr>
            <sz val="9"/>
            <rFont val="Tahoma"/>
            <family val="2"/>
          </rPr>
          <t xml:space="preserve">
The works have not been started at the moment of the report submission</t>
        </r>
      </text>
    </comment>
    <comment ref="M95" authorId="0">
      <text>
        <r>
          <rPr>
            <b/>
            <sz val="9"/>
            <rFont val="Tahoma"/>
            <family val="2"/>
          </rPr>
          <t>User:</t>
        </r>
        <r>
          <rPr>
            <sz val="9"/>
            <rFont val="Tahoma"/>
            <family val="2"/>
          </rPr>
          <t xml:space="preserve">
The works have not been started at the moment of the report submission</t>
        </r>
      </text>
    </comment>
    <comment ref="M98" authorId="0">
      <text>
        <r>
          <rPr>
            <b/>
            <sz val="9"/>
            <rFont val="Tahoma"/>
            <family val="2"/>
          </rPr>
          <t>User:</t>
        </r>
        <r>
          <rPr>
            <sz val="9"/>
            <rFont val="Tahoma"/>
            <family val="2"/>
          </rPr>
          <t xml:space="preserve">
The works have not been started at the moment of the report submission</t>
        </r>
      </text>
    </comment>
  </commentList>
</comments>
</file>

<file path=xl/sharedStrings.xml><?xml version="1.0" encoding="utf-8"?>
<sst xmlns="http://schemas.openxmlformats.org/spreadsheetml/2006/main" count="2052" uniqueCount="1078">
  <si>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</si>
  <si>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</si>
  <si>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</si>
  <si>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</si>
  <si>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</si>
  <si>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</si>
  <si>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</si>
  <si>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</si>
  <si>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</si>
  <si>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</si>
  <si>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</si>
  <si>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</si>
  <si>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</si>
  <si>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</si>
  <si>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</si>
  <si>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</si>
  <si>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</si>
  <si>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</si>
  <si>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</si>
  <si>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</si>
  <si>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</si>
  <si>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</si>
  <si>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</si>
  <si>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</si>
  <si>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</si>
  <si>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</si>
  <si>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</si>
  <si>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</si>
  <si>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</si>
  <si>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</si>
  <si>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</si>
  <si>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</si>
  <si>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</si>
  <si>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</si>
  <si>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</si>
  <si>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</si>
  <si>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</si>
  <si>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</si>
  <si>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</si>
  <si>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</si>
  <si>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</si>
  <si>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</si>
  <si>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</si>
  <si>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</si>
  <si>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</si>
  <si>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</si>
  <si>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</si>
  <si>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</si>
  <si>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</si>
  <si>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</si>
  <si>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</si>
  <si>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</si>
  <si>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</si>
  <si>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</si>
  <si>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</si>
  <si>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</si>
  <si>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</si>
  <si>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</si>
  <si>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</si>
  <si>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</si>
  <si>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</si>
  <si>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</si>
  <si>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</si>
  <si>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</si>
  <si>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</si>
  <si>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</si>
  <si>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</si>
  <si>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</si>
  <si>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</si>
  <si>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</si>
  <si>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</si>
  <si>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</si>
  <si>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</si>
  <si>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</si>
  <si>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</si>
  <si>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</si>
  <si>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</si>
  <si>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</si>
  <si>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</si>
  <si>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</si>
  <si>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</si>
  <si>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</si>
  <si>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</si>
  <si>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</si>
  <si>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</si>
  <si>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</si>
  <si>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</si>
  <si>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</si>
  <si>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</si>
  <si>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</si>
  <si>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</si>
  <si>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</si>
  <si>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</si>
  <si>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</si>
  <si>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</si>
  <si>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</si>
  <si>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</si>
  <si>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</si>
  <si>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</si>
  <si>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</si>
  <si>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</si>
  <si>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</si>
  <si>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</si>
  <si>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</si>
  <si>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</si>
  <si>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</si>
  <si>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</si>
  <si>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</si>
  <si>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</si>
  <si>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</si>
  <si>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</si>
  <si>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</si>
  <si>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</si>
  <si>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</si>
  <si>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</si>
  <si>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</si>
  <si>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</si>
  <si>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</si>
  <si>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</si>
  <si>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</si>
  <si>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</si>
  <si>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</si>
  <si>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</si>
  <si>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</si>
  <si>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</si>
  <si>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</si>
  <si>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</si>
  <si>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</si>
  <si>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</si>
  <si>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</si>
  <si>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</si>
  <si>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</si>
  <si>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</si>
  <si>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</si>
  <si>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</si>
  <si>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</si>
  <si>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</si>
  <si>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</si>
  <si>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</si>
  <si>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</si>
  <si>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</si>
  <si>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</si>
  <si>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</si>
  <si>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</si>
  <si>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</si>
  <si>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</si>
  <si>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</si>
  <si>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</si>
  <si>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</si>
  <si>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</si>
  <si>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</si>
  <si>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</si>
  <si>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</si>
  <si>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</si>
  <si>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</si>
  <si>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</si>
  <si>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</si>
  <si>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</si>
  <si>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</si>
  <si>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</si>
  <si>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</si>
  <si>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</si>
  <si>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</si>
  <si>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</si>
  <si>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</si>
  <si>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</si>
  <si>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</si>
  <si>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</si>
  <si>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</si>
  <si>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</si>
  <si>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</si>
  <si>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</si>
  <si>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</si>
  <si>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</si>
  <si>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</si>
  <si>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</si>
  <si>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</si>
  <si>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</si>
  <si>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</si>
  <si>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</si>
  <si>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</si>
  <si>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</si>
  <si>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</si>
  <si>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</si>
  <si>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</si>
  <si>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</si>
  <si>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</si>
  <si>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</si>
  <si>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</si>
  <si>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</si>
  <si>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</si>
  <si>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</si>
  <si>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</si>
  <si>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</si>
  <si>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</si>
  <si>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</si>
  <si>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</si>
  <si>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</si>
  <si>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</si>
  <si>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</si>
  <si>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</si>
  <si>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</si>
  <si>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</si>
  <si>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</si>
  <si>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</si>
  <si>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</si>
  <si>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</si>
  <si>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</si>
  <si>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</si>
  <si>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</si>
  <si>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</si>
  <si>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</si>
  <si>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</si>
  <si>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</si>
  <si>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</si>
  <si>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</si>
  <si>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</si>
  <si>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</si>
  <si>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</si>
  <si>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</si>
  <si>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</si>
  <si>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</si>
  <si>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</si>
  <si>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</si>
  <si>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</si>
  <si>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</si>
  <si>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</si>
  <si>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</si>
  <si>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</si>
  <si>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</si>
  <si>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</si>
  <si>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</si>
  <si>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</si>
  <si>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</si>
  <si>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</si>
  <si>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</si>
  <si>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</si>
  <si>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</si>
  <si>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</si>
  <si>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</si>
  <si>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</si>
  <si>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</si>
  <si>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</si>
  <si>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</si>
  <si>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</si>
  <si>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</si>
  <si>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</si>
  <si>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</si>
  <si>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</si>
  <si>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</si>
  <si>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</si>
  <si>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</si>
  <si>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</si>
  <si>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</si>
  <si>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</si>
  <si>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</si>
  <si>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</si>
  <si>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</si>
  <si>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</si>
  <si>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</si>
  <si>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</si>
  <si>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</si>
  <si>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</si>
  <si>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</si>
  <si>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</si>
  <si>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</si>
  <si>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</si>
  <si>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</si>
  <si>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</si>
  <si>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</si>
  <si>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</si>
  <si>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</si>
  <si>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</si>
  <si>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</si>
  <si>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</si>
  <si>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</si>
  <si>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</si>
  <si>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</si>
  <si>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</si>
  <si>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</si>
  <si>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</si>
  <si>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</si>
  <si>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</si>
  <si>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</si>
  <si>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</si>
  <si>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</si>
  <si>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</si>
  <si>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</si>
  <si>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</si>
  <si>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</si>
  <si>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</si>
  <si>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</si>
  <si>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</si>
  <si>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</si>
  <si>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</si>
  <si>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</si>
  <si>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</si>
  <si>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</si>
  <si>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</si>
  <si>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</si>
  <si>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</si>
  <si>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</si>
  <si>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</si>
  <si>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</si>
  <si>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</si>
  <si>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</si>
  <si>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</si>
  <si>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</si>
  <si>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</si>
  <si>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</si>
  <si>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</si>
  <si>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</si>
  <si>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</si>
  <si>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</si>
  <si>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</si>
  <si>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</si>
  <si>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</si>
  <si>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</si>
  <si>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</si>
  <si>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</si>
  <si>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</si>
  <si>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</si>
  <si>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</si>
  <si>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</si>
  <si>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</si>
  <si>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</si>
  <si>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</si>
  <si>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</si>
  <si>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</si>
  <si>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</si>
  <si>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</si>
  <si>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</si>
  <si>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</si>
  <si>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</si>
  <si>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</si>
  <si>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</si>
  <si>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</si>
  <si>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</si>
  <si>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</si>
  <si>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</si>
  <si>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</si>
  <si>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</si>
  <si>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</si>
  <si>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</si>
  <si>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</si>
  <si>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</si>
  <si>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</si>
  <si>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</si>
  <si>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</si>
  <si>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</si>
  <si>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</si>
  <si>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</si>
  <si>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</si>
  <si>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</si>
  <si>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</si>
  <si>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</si>
  <si>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</si>
  <si>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</si>
  <si>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</si>
  <si>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</si>
  <si>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</si>
  <si>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</si>
  <si>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</si>
  <si>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</si>
  <si>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</si>
  <si>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</si>
  <si>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</si>
  <si>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</si>
  <si>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</si>
  <si>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</si>
  <si>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</si>
  <si>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</si>
  <si>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</si>
  <si>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</si>
  <si>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</si>
  <si>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</si>
  <si>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</si>
  <si>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</si>
  <si>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</si>
  <si>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</si>
  <si>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</si>
  <si>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</si>
  <si>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</si>
  <si>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</si>
  <si>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</si>
  <si>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</si>
  <si>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</si>
  <si>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</si>
  <si>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</si>
  <si>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</si>
  <si>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</si>
  <si>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</si>
  <si>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</si>
  <si>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</si>
  <si>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</si>
  <si>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</si>
  <si>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</si>
  <si>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</si>
  <si>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</si>
  <si>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</si>
  <si>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</si>
  <si>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</si>
  <si>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</si>
  <si>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</si>
  <si>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</si>
  <si>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</si>
  <si>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</si>
  <si>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</si>
  <si>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</si>
  <si>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</si>
  <si>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</si>
  <si>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</si>
  <si>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</si>
  <si>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</si>
  <si>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</si>
  <si>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</si>
  <si>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</si>
  <si>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</si>
  <si>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</si>
  <si>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</si>
  <si>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</si>
  <si>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</si>
  <si>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</si>
  <si>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</si>
  <si>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</si>
  <si>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</si>
  <si>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</si>
  <si>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</si>
  <si>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</si>
  <si>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</si>
  <si>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</si>
  <si>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</si>
  <si>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</si>
  <si>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</si>
  <si>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</si>
  <si>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</si>
  <si>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</si>
  <si>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</si>
  <si>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</si>
  <si>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</si>
  <si>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</si>
  <si>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</si>
  <si>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</si>
  <si>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</si>
  <si>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</si>
  <si>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</si>
  <si>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</si>
  <si>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</si>
  <si>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</si>
  <si>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</si>
  <si>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</si>
  <si>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</si>
  <si>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</si>
  <si>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</si>
  <si>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</si>
  <si>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</si>
  <si>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</si>
  <si>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</si>
  <si>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</si>
  <si>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</si>
  <si>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</si>
  <si>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</si>
  <si>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</si>
  <si>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</si>
  <si>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</si>
  <si>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</si>
  <si>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</si>
  <si>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</si>
  <si>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</si>
  <si>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</si>
  <si>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</si>
  <si>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</si>
  <si>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</si>
  <si>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</si>
  <si>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</si>
  <si>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</si>
  <si>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</si>
  <si>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</si>
  <si>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</si>
  <si>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</si>
  <si>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</si>
  <si>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</si>
  <si>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</si>
  <si>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</si>
  <si>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</si>
  <si>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</si>
  <si>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</si>
  <si>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</si>
  <si>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</si>
  <si>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</si>
  <si>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</si>
  <si>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</si>
  <si>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</si>
  <si>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</si>
  <si>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</si>
  <si>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</si>
  <si>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</si>
  <si>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</si>
  <si>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</si>
  <si>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</si>
  <si>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</si>
  <si>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</si>
  <si>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</si>
  <si>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</si>
  <si>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</si>
  <si>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</si>
  <si>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</si>
  <si>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</si>
  <si>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</si>
  <si>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</si>
  <si>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</si>
  <si>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</si>
  <si>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</si>
  <si>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</si>
  <si>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</si>
  <si>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</si>
  <si>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</si>
  <si>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</si>
  <si>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</si>
  <si>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</si>
  <si>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</si>
  <si>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</si>
  <si>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</si>
  <si>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</si>
  <si>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</si>
  <si>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</si>
  <si>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</si>
  <si>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</si>
  <si>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</si>
  <si>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</si>
  <si>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</si>
  <si>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</si>
  <si>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</si>
  <si>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</si>
  <si>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</si>
  <si>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</si>
  <si>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</si>
  <si>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</si>
  <si>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</si>
  <si>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</si>
  <si>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</si>
  <si>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</si>
  <si>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</si>
  <si>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</si>
  <si>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</si>
  <si>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</si>
  <si>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</si>
  <si>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</si>
  <si>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</si>
  <si>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</si>
  <si>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</si>
  <si>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</si>
  <si>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</si>
  <si>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</si>
  <si>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</si>
  <si>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</si>
  <si>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</si>
  <si>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</si>
  <si>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</si>
  <si>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</si>
  <si>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</si>
  <si>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</si>
  <si>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</si>
  <si>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</si>
  <si>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</si>
  <si>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</si>
  <si>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</si>
  <si>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</si>
  <si>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</si>
  <si>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</si>
  <si>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</si>
  <si>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</si>
  <si>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</si>
  <si>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</si>
  <si>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</si>
  <si>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</si>
  <si>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</si>
  <si>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</si>
  <si>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</si>
  <si>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</si>
  <si>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</si>
  <si>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</si>
  <si>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</si>
  <si>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</si>
  <si>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</si>
  <si>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</si>
  <si>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</si>
  <si>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</si>
  <si>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</si>
  <si>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</si>
  <si>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</si>
  <si>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</si>
  <si>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</si>
  <si>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</si>
  <si>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</si>
  <si>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</si>
  <si>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</si>
  <si>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</si>
  <si>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</si>
  <si>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</si>
  <si>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</si>
  <si>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</si>
  <si>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</si>
  <si>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</si>
  <si>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</si>
  <si>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</si>
  <si>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</si>
  <si>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</si>
  <si>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</si>
  <si>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</si>
  <si>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</si>
  <si>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</si>
  <si>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</si>
  <si>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</si>
  <si>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</si>
  <si>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</si>
  <si>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</si>
  <si>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</si>
  <si>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</si>
  <si>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</si>
  <si>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</si>
  <si>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</si>
  <si>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</si>
  <si>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</si>
  <si>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</si>
  <si>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</si>
  <si>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</si>
  <si>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</si>
  <si>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</si>
  <si>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</si>
  <si>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</si>
  <si>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</si>
  <si>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</si>
  <si>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</si>
  <si>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</si>
  <si>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</si>
  <si>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</si>
  <si>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</si>
  <si>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</si>
  <si>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</si>
  <si>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</si>
  <si>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</si>
  <si>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</si>
  <si>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</si>
  <si>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</si>
  <si>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</si>
  <si>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</si>
  <si>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</si>
  <si>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</si>
  <si>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</si>
  <si>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</si>
  <si>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</si>
  <si>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</si>
  <si>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</si>
  <si>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</si>
  <si>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</si>
  <si>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</si>
  <si>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</si>
  <si>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</si>
  <si>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</si>
  <si>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</si>
  <si>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</si>
  <si>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</si>
  <si>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</si>
  <si>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</si>
  <si>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</si>
  <si>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</si>
  <si>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</si>
  <si>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</si>
  <si>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</si>
  <si>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</si>
  <si>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</si>
  <si>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</si>
  <si>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</si>
  <si>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Have unanticipated ESP risks been identified during the reporting period?</t>
  </si>
  <si>
    <t>Has monitoring for unanticipated ESP risks been carried out?</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</si>
  <si>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</si>
  <si>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</si>
  <si>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</si>
  <si>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</si>
  <si>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</si>
  <si>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</si>
  <si>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</si>
  <si>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</si>
  <si>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</si>
  <si>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</si>
  <si>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</si>
  <si>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</si>
  <si>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</si>
  <si>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</si>
  <si>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</si>
  <si>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</si>
  <si>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</si>
  <si>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</si>
  <si>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</si>
  <si>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</si>
  <si>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</si>
  <si>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</si>
  <si>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</si>
  <si>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</si>
  <si>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</si>
  <si>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</si>
  <si>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</si>
  <si>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</si>
  <si>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</si>
  <si>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</si>
  <si>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</si>
  <si>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</si>
  <si>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</si>
  <si>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</si>
  <si>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</si>
  <si>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</si>
  <si>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</si>
  <si>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</si>
  <si>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</si>
  <si>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</si>
  <si>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</si>
  <si>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</si>
  <si>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</si>
  <si>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</si>
  <si>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</si>
  <si>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</si>
  <si>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</si>
  <si>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</si>
  <si>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</si>
  <si>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</si>
  <si>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</si>
  <si>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</si>
  <si>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</si>
  <si>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</si>
  <si>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</si>
  <si>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</si>
  <si>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</si>
  <si>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</si>
  <si>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</si>
  <si>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</si>
  <si>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</si>
  <si>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</si>
  <si>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</si>
  <si>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</si>
  <si>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</si>
  <si>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</si>
  <si>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</si>
  <si>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</si>
  <si>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</si>
  <si>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</si>
  <si>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</si>
  <si>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</si>
  <si>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</si>
  <si>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</si>
  <si>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</si>
  <si>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</si>
  <si>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</si>
  <si>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</si>
  <si>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</si>
  <si>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</si>
  <si>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</si>
  <si>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</si>
  <si>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</si>
  <si>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</si>
  <si>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</si>
  <si>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</si>
  <si>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</si>
  <si>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</si>
  <si>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</si>
  <si>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</si>
  <si>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</si>
  <si>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</si>
  <si>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</si>
  <si>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</si>
  <si>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</si>
  <si>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</si>
  <si>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1:</t>
    </r>
    <r>
      <rPr>
        <i/>
        <sz val="11"/>
        <color indexed="8"/>
        <rFont val="Times New Roman"/>
        <family val="1"/>
      </rPr>
      <t xml:space="preserve"> [name the USP]</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</si>
  <si>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</si>
  <si>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</si>
  <si>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</si>
  <si>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</si>
  <si>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</si>
  <si>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</si>
  <si>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4: GRIEVANCES</t>
  </si>
  <si>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comply with the GP? [7]</t>
    </r>
  </si>
  <si>
    <t>EPIU</t>
  </si>
  <si>
    <t>National Implementing Entity</t>
  </si>
  <si>
    <t>Component 1</t>
  </si>
  <si>
    <t>Component 3</t>
  </si>
  <si>
    <t>IE oversight cost</t>
  </si>
  <si>
    <t>Project Execution cost</t>
  </si>
  <si>
    <t>Ongoing</t>
  </si>
  <si>
    <t>L</t>
  </si>
  <si>
    <t xml:space="preserve"> </t>
  </si>
  <si>
    <t>N/A</t>
  </si>
  <si>
    <t>N/A at this moment</t>
  </si>
  <si>
    <t>Damage and/or degradation to natural habitats as a result of project activities.</t>
  </si>
  <si>
    <t>The likelihood that natural habitats may be affected is very low.</t>
  </si>
  <si>
    <t>There are no cases of unanticipated ESP risks.</t>
  </si>
  <si>
    <t xml:space="preserve">Implementing entity is also the executing entity for the project and all the arrangements are in place. </t>
  </si>
  <si>
    <t>Outcome</t>
  </si>
  <si>
    <t>Percentage of women beneficiaries benefitting from climate smart technologies</t>
  </si>
  <si>
    <t>Output</t>
  </si>
  <si>
    <t xml:space="preserve">No grievances relating to gender matters have been received in the reporting period. </t>
  </si>
  <si>
    <t>-</t>
  </si>
  <si>
    <t>Not at this moment</t>
  </si>
  <si>
    <t>Indicator 4.1.2:  No. of physical assets
strengthened or
constructed to withstand
conditions resulting from
climate variability and
change</t>
  </si>
  <si>
    <t>Component 1 design estimates</t>
  </si>
  <si>
    <t>M</t>
  </si>
  <si>
    <t>epiu.am</t>
  </si>
  <si>
    <t>* the improvement activities for first year are implemented</t>
  </si>
  <si>
    <t>info@cep.am</t>
  </si>
  <si>
    <t>Financial information PPR 3:  cumulative from project start to [insert date]</t>
  </si>
  <si>
    <t>Financial information PPR 4:  cumulative from project start to [insert date]</t>
  </si>
  <si>
    <t>Financial information PPR 5:  cumulative from project start to [insert date]</t>
  </si>
  <si>
    <t>Development of questionnaires and conducting surveys</t>
  </si>
  <si>
    <t xml:space="preserve">EPIU - Environmental Projects Implementation Unit </t>
  </si>
  <si>
    <t>Anna Mazmanyan, Deputy Minister</t>
  </si>
  <si>
    <t>Anna Mazmanyan, Deputy Minister of Environment</t>
  </si>
  <si>
    <t xml:space="preserve">Workshops </t>
  </si>
  <si>
    <t>Project execution cost</t>
  </si>
  <si>
    <t>Regular monitoring and evaluation of implementation of activities are carried out to ensure that all activities for implementation are compliant with the ESMP.</t>
  </si>
  <si>
    <t>Component 2</t>
  </si>
  <si>
    <t xml:space="preserve">The overall project progress is satisfactory. 
The works and activities within first two components completed already get a high grade, because they have reached expected results. This is justified by the opinion of stakeholders (community mayors, community population). 
Significant part of the works is still being in progress. Currently we rate them as satisfactory because despite the works have been performed appropriately, the final result is yet to be seen. We expect to give those works the final grade on their completion. </t>
  </si>
  <si>
    <t>Please justify your rating.  Outline the positive and negative progress made by the project since it started.  Provide specific recommendations for next steps. (word limit=500)</t>
  </si>
  <si>
    <t>Environmental Project Implementation Unit takes roles of both Project Manager and Implementing agency, so the rating would do not differ from the one set above</t>
  </si>
  <si>
    <t xml:space="preserve">Risks related to the procurement of services and equipment. </t>
  </si>
  <si>
    <t>SECTION 2: QUALITY DURING IMPLEMENTATION AND AT EXIT [4]</t>
  </si>
  <si>
    <t>The implementation arrangements have been mostly effective</t>
  </si>
  <si>
    <t>32.812,5</t>
  </si>
  <si>
    <t>2.875,0</t>
  </si>
  <si>
    <t>15.000,0</t>
  </si>
  <si>
    <t>13.395,8</t>
  </si>
  <si>
    <t>Reconstruction of existing field tracks and Installation of water culverts</t>
  </si>
  <si>
    <t>The introduction of heat-resistant, dry resistant new varieties and crops</t>
  </si>
  <si>
    <t xml:space="preserve">Component 3 Awareness raising, capacity building, monitoring and decision making for climate smart agricultural practices  </t>
  </si>
  <si>
    <t xml:space="preserve">Development of field schools training programs </t>
  </si>
  <si>
    <t>Explore communities' needs and capacities;</t>
  </si>
  <si>
    <t>Develop a training and awareness-raising program,</t>
  </si>
  <si>
    <t xml:space="preserve">Develop topics for the project </t>
  </si>
  <si>
    <t>62.095,6</t>
  </si>
  <si>
    <t>38.541,7</t>
  </si>
  <si>
    <t>Implement knowledge and skills training program</t>
  </si>
  <si>
    <t>Develop a plan for dissemination of project materials, results, best practices,</t>
  </si>
  <si>
    <t>Disseminate project materials, results, best practices,</t>
  </si>
  <si>
    <t>Develop strategies for sustaining climate smart agriculture and LDN in target areas.</t>
  </si>
  <si>
    <t>4.583,3</t>
  </si>
  <si>
    <t>41.250,0</t>
  </si>
  <si>
    <t>11.250,0</t>
  </si>
  <si>
    <t>2.098,6</t>
  </si>
  <si>
    <t>75.491,4</t>
  </si>
  <si>
    <t>19.583,3</t>
  </si>
  <si>
    <t>Component 1: Community based, climate smart agricultural practices in degraded areas and buffer zone</t>
  </si>
  <si>
    <t>26.000,0</t>
  </si>
  <si>
    <t>632.566,0                                             35.416,7                                               135.000</t>
  </si>
  <si>
    <t>36.604,2</t>
  </si>
  <si>
    <t>311.515,0                           52.600</t>
  </si>
  <si>
    <t>109.007,6</t>
  </si>
  <si>
    <t>7.200,0                            90.000,0</t>
  </si>
  <si>
    <t>85.800,0                           41.667,0                             8.125,0                             18.741,3</t>
  </si>
  <si>
    <t>26.500,0</t>
  </si>
  <si>
    <t>74.833,0</t>
  </si>
  <si>
    <t>6780,5</t>
  </si>
  <si>
    <t>20.109,2</t>
  </si>
  <si>
    <t>167.131,1</t>
  </si>
  <si>
    <t>1.472.227,0</t>
  </si>
  <si>
    <t>264.881,9</t>
  </si>
  <si>
    <t>126.562,5</t>
  </si>
  <si>
    <r>
      <t xml:space="preserve">Output 1.2.
</t>
    </r>
    <r>
      <rPr>
        <sz val="11"/>
        <color indexed="8"/>
        <rFont val="Times New Roman"/>
        <family val="1"/>
      </rPr>
      <t>a) Construction of drip irrigation system</t>
    </r>
  </si>
  <si>
    <r>
      <t xml:space="preserve">Output 1.1-1.2.
</t>
    </r>
    <r>
      <rPr>
        <sz val="11"/>
        <color indexed="8"/>
        <rFont val="Times New Roman"/>
        <family val="1"/>
      </rPr>
      <t xml:space="preserve">Preparation of Design-Estimated Documents </t>
    </r>
  </si>
  <si>
    <r>
      <t xml:space="preserve">Output 3.5                                                                                                                                       </t>
    </r>
    <r>
      <rPr>
        <sz val="11"/>
        <color indexed="8"/>
        <rFont val="Times New Roman"/>
        <family val="1"/>
      </rPr>
      <t>a) Establishment and implementation of Monitoring System for land based adaptation measures and land degradation neutrality.</t>
    </r>
  </si>
  <si>
    <r>
      <t xml:space="preserve">Output 1.1
</t>
    </r>
    <r>
      <rPr>
        <sz val="11"/>
        <color indexed="8"/>
        <rFont val="Times New Roman"/>
        <family val="1"/>
      </rPr>
      <t>a) Irrigation system construction
b) Installation of 38 kilowatt-hour solar pumps
c) Establishment of parks without drip irrigation system</t>
    </r>
  </si>
  <si>
    <t>a) December 2021 - March 2022 
b) December 2021
c) December 2021 - April 2022</t>
  </si>
  <si>
    <r>
      <rPr>
        <b/>
        <sz val="11"/>
        <color indexed="8"/>
        <rFont val="Times New Roman"/>
        <family val="1"/>
      </rPr>
      <t>Output 1.6.</t>
    </r>
    <r>
      <rPr>
        <sz val="11"/>
        <color indexed="8"/>
        <rFont val="Times New Roman"/>
        <family val="1"/>
      </rPr>
      <t xml:space="preserve">
Construction of livestock watering points</t>
    </r>
  </si>
  <si>
    <t>81.184,5
3.500,0</t>
  </si>
  <si>
    <r>
      <t xml:space="preserve">Output 1.3.                                                                                                                                      </t>
    </r>
    <r>
      <rPr>
        <sz val="11"/>
        <color indexed="8"/>
        <rFont val="Times New Roman"/>
        <family val="1"/>
      </rPr>
      <t>a) Reconstruction of existing field tracks and installation of water culverts
b) Preparation of design estimate documents</t>
    </r>
  </si>
  <si>
    <r>
      <rPr>
        <b/>
        <sz val="11"/>
        <color indexed="8"/>
        <rFont val="Times New Roman"/>
        <family val="1"/>
      </rPr>
      <t xml:space="preserve">Output 1.4-1.5.
</t>
    </r>
    <r>
      <rPr>
        <sz val="11"/>
        <color indexed="8"/>
        <rFont val="Times New Roman"/>
        <family val="1"/>
      </rPr>
      <t>a) Rehabilitation of arable lands and rehabilitation of community pastures and hay meadows 
b) Establishment of parks with drip irrigation system</t>
    </r>
  </si>
  <si>
    <r>
      <t xml:space="preserve">Output 2.1
</t>
    </r>
    <r>
      <rPr>
        <sz val="11"/>
        <color indexed="8"/>
        <rFont val="Times New Roman"/>
        <family val="1"/>
      </rPr>
      <t>Smart agricultural practices, 0,5 ha sowing of herbs, creation of testing areas on the fields</t>
    </r>
  </si>
  <si>
    <t>a) May 2022
b) June 2022</t>
  </si>
  <si>
    <r>
      <rPr>
        <b/>
        <sz val="11"/>
        <color indexed="8"/>
        <rFont val="Times New Roman"/>
        <family val="1"/>
      </rPr>
      <t xml:space="preserve">Output 2.2
</t>
    </r>
    <r>
      <rPr>
        <sz val="11"/>
        <color indexed="8"/>
        <rFont val="Times New Roman"/>
        <family val="1"/>
      </rPr>
      <t xml:space="preserve">a) Demonstration of land improvement with organic fertilizers on household lands                                  </t>
    </r>
    <r>
      <rPr>
        <sz val="11"/>
        <color indexed="8"/>
        <rFont val="Times New Roman"/>
        <family val="1"/>
      </rPr>
      <t xml:space="preserve"> b) Construction of solar greenhouses with drip irrigation</t>
    </r>
  </si>
  <si>
    <r>
      <rPr>
        <b/>
        <sz val="11"/>
        <color indexed="8"/>
        <rFont val="Times New Roman"/>
        <family val="1"/>
      </rPr>
      <t xml:space="preserve">Output 2.3                                                                                                                                       </t>
    </r>
    <r>
      <rPr>
        <sz val="11"/>
        <color indexed="8"/>
        <rFont val="Times New Roman"/>
        <family val="1"/>
      </rPr>
      <t>a) Construction of solar dryers for fruits and vegetables and herbs</t>
    </r>
    <r>
      <rPr>
        <b/>
        <sz val="11"/>
        <color indexed="8"/>
        <rFont val="Times New Roman"/>
        <family val="1"/>
      </rPr>
      <t xml:space="preserve">
</t>
    </r>
    <r>
      <rPr>
        <sz val="11"/>
        <color indexed="8"/>
        <rFont val="Times New Roman"/>
        <family val="1"/>
      </rPr>
      <t>b) Construction of anti-hail nets  
c) The introduction of heat-resistant, dry resistant new varieties and crops
d) Planting shrubs and mulching</t>
    </r>
  </si>
  <si>
    <t>a) May 2022
b) May 2022
c) May 2022
d) November 2021</t>
  </si>
  <si>
    <t>Financial information PPR 2: cumulative from project start to [insert date] 26.09.2021</t>
  </si>
  <si>
    <r>
      <rPr>
        <b/>
        <sz val="11"/>
        <color indexed="8"/>
        <rFont val="Times New Roman"/>
        <family val="1"/>
      </rPr>
      <t>Output 2.4.</t>
    </r>
    <r>
      <rPr>
        <sz val="11"/>
        <color indexed="8"/>
        <rFont val="Times New Roman"/>
        <family val="1"/>
      </rPr>
      <t xml:space="preserve"> 
Community management and business plans, including for climate smart agricultural value chains and increasing adaption of natural and agricultural ecosystems</t>
    </r>
  </si>
  <si>
    <t>Component 2
Strengthening value chains and climate smart technology transfer for vulnerable communities</t>
  </si>
  <si>
    <t xml:space="preserve">Component 3
Awareness raising, capacity building, monitoring and decision making for climate smart agricultural practices  </t>
  </si>
  <si>
    <r>
      <rPr>
        <b/>
        <sz val="11"/>
        <color indexed="8"/>
        <rFont val="Times New Roman"/>
        <family val="1"/>
      </rPr>
      <t xml:space="preserve">Output 3.1
</t>
    </r>
    <r>
      <rPr>
        <sz val="11"/>
        <color indexed="8"/>
        <rFont val="Times New Roman"/>
        <family val="1"/>
      </rPr>
      <t xml:space="preserve">Organization of field school groups, knowledge enhancement, demonstration field experiments </t>
    </r>
  </si>
  <si>
    <r>
      <t xml:space="preserve">Output 3.2                                                                                                                                       </t>
    </r>
    <r>
      <rPr>
        <sz val="11"/>
        <color indexed="8"/>
        <rFont val="Times New Roman"/>
        <family val="1"/>
      </rPr>
      <t xml:space="preserve">a) Implement knowledge and skills training program
</t>
    </r>
    <r>
      <rPr>
        <b/>
        <sz val="11"/>
        <color indexed="8"/>
        <rFont val="Times New Roman"/>
        <family val="1"/>
      </rPr>
      <t xml:space="preserve">
Output 3.3        </t>
    </r>
    <r>
      <rPr>
        <sz val="11"/>
        <color indexed="8"/>
        <rFont val="Times New Roman"/>
        <family val="1"/>
      </rPr>
      <t xml:space="preserve">                                                                                                                                 b) Develop a plan for dissemination of project materials, results, best practices,
c) Disseminate project materials, results, best practices
</t>
    </r>
    <r>
      <rPr>
        <b/>
        <sz val="11"/>
        <color indexed="8"/>
        <rFont val="Times New Roman"/>
        <family val="1"/>
      </rPr>
      <t xml:space="preserve">Output 3.4
</t>
    </r>
    <r>
      <rPr>
        <sz val="11"/>
        <color indexed="8"/>
        <rFont val="Times New Roman"/>
        <family val="1"/>
      </rPr>
      <t>d) Develop strategies for sustaining climate smart agriculture and LDN in target areas.</t>
    </r>
  </si>
  <si>
    <t>a) December 2022
b) July 2022
c) December 2022
d) April 2022</t>
  </si>
  <si>
    <r>
      <t xml:space="preserve">Output 3.4                                                                                                                                       </t>
    </r>
    <r>
      <rPr>
        <sz val="11"/>
        <color indexed="8"/>
        <rFont val="Times New Roman"/>
        <family val="1"/>
      </rPr>
      <t>a</t>
    </r>
    <r>
      <rPr>
        <sz val="11"/>
        <color indexed="8"/>
        <rFont val="Times New Roman"/>
        <family val="1"/>
      </rPr>
      <t>)</t>
    </r>
    <r>
      <rPr>
        <sz val="11"/>
        <color indexed="8"/>
        <rFont val="Times New Roman"/>
        <family val="1"/>
      </rPr>
      <t xml:space="preserve"> Determine the existing non-governmental organizations, women, youth, environmental and other unions in the communities and develop capacity building plan for them.</t>
    </r>
  </si>
  <si>
    <t>As a result of tender procedures we have generated savings compared to the budgeted cost. We have spent USD 1526 on trash bins using the savings generated, which have been given to the communities, included into the project. We expect to realize other savings as a result of upcoming tenders and plan to spend the freed up amount on the project. We are going to align the usage of savings with the fund.</t>
  </si>
  <si>
    <t>Component 2. 
Strengthening value chains and climate smart technology transfer for vulnerable communities</t>
  </si>
  <si>
    <t>Component 1.
Community based, climate smart agricultural practices in degraded areas and buffer zone.</t>
  </si>
  <si>
    <t>1.956.238,8</t>
  </si>
  <si>
    <t>Project beneficiaries are resistant to change and/or the new technologies applied are difficult to manage</t>
  </si>
  <si>
    <t>Percentage of women beneficiaries</t>
  </si>
  <si>
    <r>
      <t xml:space="preserve">Satisfactory
</t>
    </r>
    <r>
      <rPr>
        <sz val="11"/>
        <color indexed="8"/>
        <rFont val="Times New Roman"/>
        <family val="1"/>
      </rPr>
      <t>(approx. 25%)</t>
    </r>
  </si>
  <si>
    <t>Value chains for climate smart agriculture are strengthened and climate smart technologies are accessible for vulnerable rural communities.</t>
  </si>
  <si>
    <t xml:space="preserve">Non-heated, lightweight greenhouses are constructed in priority community areas </t>
  </si>
  <si>
    <t>% of beneficiaies with access to green houses, which are women</t>
  </si>
  <si>
    <t>70 % of beneficiaies are women</t>
  </si>
  <si>
    <t xml:space="preserve">Solar dryers are installed in priority community areas </t>
  </si>
  <si>
    <t>% of beneficiaies with access to solar dryers, which are women</t>
  </si>
  <si>
    <t>Awareness, planning, monitoring and decision making capacity on climate smart agriculture production methods and LDN has increased in target communities;</t>
  </si>
  <si>
    <t xml:space="preserve">Outcome </t>
  </si>
  <si>
    <t>% of beneficiaires benefitting from awareness raising and capacity building for climate smart agriculture and LDN, which are women</t>
  </si>
  <si>
    <t>Relatively low level of female participation in the planned works and activities:</t>
  </si>
  <si>
    <t>Community based, climate smart agricultural practices in degraded areas and buffer zones</t>
  </si>
  <si>
    <t>26.09.2020-26.09.2021</t>
  </si>
  <si>
    <t>Strengthening land based adaptation capacity in communities adjacent to protected areas in Armenia</t>
  </si>
  <si>
    <t>The objective of the project is to reduce the climate risk vulnerability of local communities living adjacent to the “Khosrov Forest” and “Dilijan” National Park by strengthening the adaptive capacity of the agricultural sector and reinforcing their institutional and planning capacity for climate change adaptation. The specific objectives of the project are:                                                               1.Community based, climate smart agricultural practices implemented in degraded areas to reduce climate risks vulnerability of production systems and sustain protected areas.                             2.Value chains for climate smart agriculture strengthened and climate smart technologies made accessible for vulnerable rural communities, including equally for women and men.            3.Awareness, planning, monitoring and decision-making capacity on climate smart agriculture production methods and land degradation neutrality in target communities.</t>
  </si>
  <si>
    <t>Dilijan, Margahovit, Fioletovo, Urtsadzor</t>
  </si>
  <si>
    <t>Social and environemtnal management plan                                                                              
Gender assesment plan                                                                                                                                                                                                                              
Annual report</t>
  </si>
  <si>
    <t>Rubik Shahazizyan</t>
  </si>
  <si>
    <t xml:space="preserve">rshahazizyan@yahoo.com </t>
  </si>
  <si>
    <t>a.mazmanyan@env.am</t>
  </si>
  <si>
    <t>Environmental Project Implementation Unit SA</t>
  </si>
  <si>
    <t>List the Website address (URL) of project</t>
  </si>
  <si>
    <t>a) Specialists in project monitoring, gender mainstreaming, environmental and social risks are in direct contact with stakeholders and community leaders. Implementation and explanatory works are carried out.
b) The third component of the project is awareness raising, capacity building, monitoring and decision making for climate smart agricultural practices and land degradation neutrality. Field schools will demonstrate new technologies, teach them how to use them, and report on expected outcomes.</t>
  </si>
  <si>
    <t>Martial law and consequences of the rapid spreading of COVID-19 pandemics</t>
  </si>
  <si>
    <t>1. All the activitites had to be implemented according to the Emergency Situation rules declared on March 16th 2020. Conditioned by the state of emergency declared due to COVID-19, there were some delays because of the delay in the public hearings on the EIA expertise of preparation of design and estimate documents under Component 1. The last 2 public hearings were conducted distantly, in an online format, and the project passed an expert examination. Besides that, the project team worked distantly, and all tenders were conducted on time. After the restrictions have been reduced the project team have been intensively working on the project area and have organized all the works performed by contractors.
2. The second stage of the risk lasted during 3 months, September-November. EPIU SA mainly worked with pre-selected beneficiaries in remote communities during that time.
3. Technical assignments and procurement documentation were prepared.
4. Tenders were organized in December-January, the implementing organizations have been selected.</t>
  </si>
  <si>
    <t xml:space="preserve">Changes were adopted in the procurement plan and due to more market analysis new costs of the services and equipment were identifed. 
After the changes all the tenders tooks place and the contracts were signed. </t>
  </si>
  <si>
    <t>The main risks were related to the COVID-19 pandemics in the spring of 2020 and in the fall of 2020, as well as during the war of September-November 2020, when the COVID-19 pandemics spread rapidly. 
The risk applied to all components:                                                                                                                                                                                                                                                                                                                                                                                                                    
  - Component 1: Community based, climate smart agricultural practices in degraded areas and buffer zones, 
  - Component 2: Strengthening value chains and climate smart technology transfer for vulnerable communities, 
  - Component 3 Awareness raising, capacity building, monitoring and decision making for climate smart agricultural practices
During the March-May 2020 period and September-November 2020 period all the works were mainly carried out in a distant mode or in small groups according to the restrictions imposed during the period. 
We were able to clarify the lists of beneficiaries and the areas where the works envisaged by the component were to be carried out. 
Prepared design and cost estimate documents for the repair of field roads and the construction of irrigation points in pastures.
Technical assignments and tender documentation for other works were developed.
Tenders were announced in December 2020 and January-February 2021.
Basically finalised the works for section Community management and business plans envisaged by the second component are formulated for climate smart under component 2.
From component 3, we have combined the following sections into a single assignment:
  - Workshops, development of questionnaires and conducting surveys, 
  - Development of field schools training programs,
  - Explore communities' needs and capacities, 
  - Develop a training and awareness-raising program, 
  - Develop topics for the project, 
Afterwards, we have developed a technical assignment and tender documentation. The selected organization completed the works in December 2021. This allowed us to quickly organize the implementation of other works envisaged by the component.
A common problem for all components is the rise in commodity prices, which is mainly due to rising world prices. In this case, the market is regularly monitored, the products that can be purchased at lower prices are selected, the design companies are given the task to calculate the cost of the work based on the price set by the project budget, provided that it does not affect the quality of the final result. In cases where the increase in commodity prices is very large, the means saved from other works are used.</t>
  </si>
  <si>
    <t>Objective</t>
  </si>
  <si>
    <r>
      <t xml:space="preserve">Satisfactory
</t>
    </r>
    <r>
      <rPr>
        <sz val="11"/>
        <color indexed="8"/>
        <rFont val="Times New Roman"/>
        <family val="1"/>
      </rPr>
      <t>(approx. 30%)</t>
    </r>
  </si>
  <si>
    <t xml:space="preserve">Reduce the climate risk vulnerability of local communities living adjacent to the “Khosrov Forest” and “Dilijan” National Parks by strengthening the adaptive capacity of the agricultural sector and reinforcing their institutional and planning capacity for climate change adaptation by implementing adaptation measures in selected communities. </t>
  </si>
  <si>
    <r>
      <t xml:space="preserve">Satisfactory
</t>
    </r>
    <r>
      <rPr>
        <sz val="11"/>
        <color indexed="8"/>
        <rFont val="Times New Roman"/>
        <family val="1"/>
      </rPr>
      <t>(works have not been started yet and according to the preliminary lists of beneficiaries, 50% are women. We are confident that there will be changes in the list of beneficiaries and the percentage of women will increase)</t>
    </r>
  </si>
  <si>
    <r>
      <t xml:space="preserve">Satisfactory
</t>
    </r>
    <r>
      <rPr>
        <sz val="11"/>
        <color indexed="8"/>
        <rFont val="Times New Roman"/>
        <family val="1"/>
      </rPr>
      <t>(works have not been started yet and according to the preliminary lists of beneficiaries, 55% are women. We are confident that there will be changes in the list of beneficiaries and the percentage of women will increase)</t>
    </r>
  </si>
  <si>
    <r>
      <t xml:space="preserve">Satisfactory
</t>
    </r>
    <r>
      <rPr>
        <sz val="11"/>
        <color indexed="8"/>
        <rFont val="Times New Roman"/>
        <family val="1"/>
      </rPr>
      <t>(works have not been started yet and according to the preliminary lists of beneficiaries, 28% are women. We are confident that new beneficiaries will be involved in work and this will increase the percentage of women)</t>
    </r>
  </si>
  <si>
    <t>We have organised the meeting within the community where we have invited mostly female participants. During the meeting we have explained the importance of the project and the impact of each of activities on the daily life of the population.
Also, we have organised several separate meetings for the males. During those meetings we have explained the importance of the active female participation in the activities of the project. Also, we have emphasized that female participation in the project would directly benefit the welfare of the families in the community. 
The technical assignments of the works specifically mention that the winning organization should pay close attention to gender equality issues, as well as cooperate with the gender orientation specialist of the EPIU SA. The Contractor undertakes to provide the Gender Orienteering Specialist with information that the Specialist deems necessary. Under the third component, all selected organizations work intensively to explain the importance of gender equality to community residents.</t>
  </si>
  <si>
    <t>The Implementing Entity which is also the Executing Enitiy have made all necessary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In the initial stage of the selection of beneficiaries, discussions were organized in the communities, where a clear condition was set that the program will include those beneficiaries who will comply with the principles of gender equality.
2 - Meetings with selected beneficiaries were organized to inform them about the principles of gender equality.
3 - During the development of the community management and business plans special attention was paid to the issues of maintaining gender equality, the discussions and the selection of beneficiaries was done on the principle that women and men should be included equally.
4 -  Encouraging project partners / executing entities to hold gender sensitive consultations and assessments, for example holding separate focus group discussions for men and women, therefore allowing womens views to be better captured without being overshadowed by men.
5 - Ensuring that the workshops had participation of both men and women.
6 - The section "Main Requirements for Work" of the technical assignments of the works requires the contractor to cooperate with the environmental, social risk management, monitoring and gender guidance specialists of the EPIU SA, providing them with the necessary information.
7 - Under the third component, all selected organizations work intensively to explain to communities residents the importance of gender equality.</t>
  </si>
  <si>
    <t>Mostly the arrangments made by IE/EE have been effective. IE made sure to have all the arrangments in place during the start of the project, even at the design of the project. Gender specialist is included in the project implementation team, who systematically provides feedback on gender policy compliance during all the stages of the project. 
All the specialist involved in the implementation carry out all necessary arrangements such as:                                                
1) track gender indicators in all the activities
2) aim for equal participation of women in project activities and activity leadership structures</t>
  </si>
  <si>
    <t>No grievances relating to gender matters have been received in the reporting period. We confirm that no grievance was received during the reporting period</t>
  </si>
  <si>
    <t>3 – Marginalized and vulnerable groups</t>
  </si>
  <si>
    <t>2 – Access and equity</t>
  </si>
  <si>
    <t>1 – Compliance with the law</t>
  </si>
  <si>
    <r>
      <t xml:space="preserve">Natural habitats are under control of the </t>
    </r>
    <r>
      <rPr>
        <sz val="11"/>
        <color indexed="8"/>
        <rFont val="Times New Roman"/>
        <family val="1"/>
      </rPr>
      <t xml:space="preserve">Ministry of Environment and there will be no intervention or activities in those areas. </t>
    </r>
  </si>
  <si>
    <t>Appropriate environmental guideline, practice, ESD and Risk Assessment process.</t>
  </si>
  <si>
    <t>SECTION 5: PROJECTS/PROGRAMMES WITH UNIDENTIFIED SUB-PROJECTS (USPs) [9]</t>
  </si>
  <si>
    <t>To date no grievances have been received. 
We confirm that no grievance has been received during the reporting period</t>
  </si>
  <si>
    <r>
      <rPr>
        <b/>
        <sz val="11"/>
        <color indexed="8"/>
        <rFont val="Times New Roman"/>
        <family val="1"/>
      </rPr>
      <t>The following works have been completed during the reporting period:</t>
    </r>
    <r>
      <rPr>
        <sz val="11"/>
        <color indexed="8"/>
        <rFont val="Times New Roman"/>
        <family val="1"/>
      </rPr>
      <t xml:space="preserve">
a) Existing field roads to remote pastures degraded lands are rehabilitated; 
b) Livestock watering points are constructed;
c) Installation of 38 kilowatt-hour solar pumps has been completed;
d) Establishment of parks without drip irrigation system has been started;
e) Design estimates are in progress</t>
    </r>
  </si>
  <si>
    <t>Strengthening value chains and climate smart technology transfer for vulnerable communities</t>
  </si>
  <si>
    <t>Awareness raising, capacity building, monitoring and decision making for climate smart agricultural practices and land degradation neutrality</t>
  </si>
  <si>
    <r>
      <rPr>
        <b/>
        <sz val="11"/>
        <color indexed="8"/>
        <rFont val="Times New Roman"/>
        <family val="1"/>
      </rPr>
      <t xml:space="preserve">The following works have been completed during the reporting period:
</t>
    </r>
    <r>
      <rPr>
        <sz val="11"/>
        <color indexed="8"/>
        <rFont val="Times New Roman"/>
        <family val="1"/>
      </rPr>
      <t xml:space="preserve">a) Smart agricultural practices, 0,5 ha sowing of herbs, Creation of testing areas on the fields
b) The introduction of heat-resistant, dry resistant new varieties and crops
</t>
    </r>
    <r>
      <rPr>
        <b/>
        <sz val="11"/>
        <color indexed="8"/>
        <rFont val="Times New Roman"/>
        <family val="1"/>
      </rPr>
      <t>The following works have been performed but not completed finally during the reporting period:</t>
    </r>
    <r>
      <rPr>
        <sz val="11"/>
        <color indexed="8"/>
        <rFont val="Times New Roman"/>
        <family val="1"/>
      </rPr>
      <t xml:space="preserve">
</t>
    </r>
    <r>
      <rPr>
        <sz val="11"/>
        <color indexed="8"/>
        <rFont val="Times New Roman"/>
        <family val="1"/>
      </rPr>
      <t>c) Planting shrubs and mulching
d) Community management and business plans, including for climate smart agricultural value chains and increasing adaption of natural and agricultural ecosystems</t>
    </r>
  </si>
  <si>
    <r>
      <rPr>
        <b/>
        <sz val="11"/>
        <color indexed="8"/>
        <rFont val="Times New Roman"/>
        <family val="1"/>
      </rPr>
      <t>The following works have been completed during the reporting period:</t>
    </r>
    <r>
      <rPr>
        <sz val="11"/>
        <color indexed="8"/>
        <rFont val="Times New Roman"/>
        <family val="1"/>
      </rPr>
      <t xml:space="preserve">
As mentioned on the risk assessment sheet, we have combined several sub-tasks from the component 3 into a single assignment:
a) Workshops, development of questionnaires and conducting surveys, 
b) Development of field schools training programs,
c) Explore communities' needs and capacities, 
d) Develop a training and awareness-raising program, 
e) Develop topics for the project
</t>
    </r>
    <r>
      <rPr>
        <sz val="11"/>
        <color indexed="8"/>
        <rFont val="Times New Roman"/>
        <family val="1"/>
      </rPr>
      <t xml:space="preserve">
</t>
    </r>
    <r>
      <rPr>
        <b/>
        <sz val="11"/>
        <color indexed="8"/>
        <rFont val="Times New Roman"/>
        <family val="1"/>
      </rPr>
      <t>The following works have been started during the reporting period and should continue till the end of the project:</t>
    </r>
    <r>
      <rPr>
        <sz val="11"/>
        <color indexed="8"/>
        <rFont val="Times New Roman"/>
        <family val="1"/>
      </rPr>
      <t xml:space="preserve">
f) Organization of field school groups, knowledge enhancement, demonstration field experiments,
g) Implement knowledge and skills training program,
h) Develop a plan for dissemination of project materials, results, best practices,
i) Disseminate project materials, results, best practices,
j) Develop strategies for sustaining climate smart agriculture and LDN in target areas.
</t>
    </r>
  </si>
  <si>
    <t>a-e) HS
f-j) S</t>
  </si>
  <si>
    <t>a-e) S</t>
  </si>
  <si>
    <t>a,b) HS
c,d) S</t>
  </si>
  <si>
    <t xml:space="preserve">1. Most of the works have been started in the autumn 2021 and will be continued in 2022. The works that have already been done till the end of the reporting period do not give a clear image of positive and negative trends. Due to that we are going to present the detailed information on this section in the next annual report.
2. The critical risks have impacted all the components of the project. In the Risk Assesment sheet of the report we have described how the critical risks have impacted the project components. We have asked the AF to prolongue the project duration for one year. This helped us to respond to and cope with risks appropriately and maintain the continuity of the project. </t>
  </si>
  <si>
    <t>Outcome 1: Community based, climate smart agricultural practices are implemented in degraded areas to reduce climate risks vulnerability of production systems and sustain protected areas;</t>
  </si>
  <si>
    <t>•  Total area of land rehabilitated and with increased adaptation capacity
•  Water loss in irrigation systems reduced
•  % of livestock benefitting adapted pasture management</t>
  </si>
  <si>
    <t>xx ha of land degraded in target communities
Water losses in irrigation system (70%)
10% of livestock benefitting adapted pasture management</t>
  </si>
  <si>
    <t>xx ha of land (xx%) rehabilitated
Water losses in irrigation system (30%)
50% of livestock</t>
  </si>
  <si>
    <t>Output 1.1: Irrigation water supply systems are rehabilitated increasing water use efficiency;</t>
  </si>
  <si>
    <t># m of irrigation system rehabilitated
# solar water pumps installed</t>
  </si>
  <si>
    <t xml:space="preserve">Output 1.2: Water efficient drip irrigation systems are installed in selected community orchards; </t>
  </si>
  <si>
    <t xml:space="preserve"># ha orchards equipped with drip irrigation </t>
  </si>
  <si>
    <t>5.2 ha drip irrigation installed</t>
  </si>
  <si>
    <t>Output 1.3: Existing field tracks to remote pastures degraded lands are rehabilitated;</t>
  </si>
  <si>
    <t xml:space="preserve">% Percentage of field tracks degraded / rehabilitated
# km field tracks rehabilitated
# culverts installed </t>
  </si>
  <si>
    <t xml:space="preserve">Output 1.4: Sowing areas of perennial plants are created reducing rangeland degradation; </t>
  </si>
  <si>
    <t xml:space="preserve"># ha of perennial sowing areas of perennial plants are created </t>
  </si>
  <si>
    <t>10ha of perennial sowing area established</t>
  </si>
  <si>
    <t>120m rehabilitated
3 pumps installed</t>
  </si>
  <si>
    <t>Output 1.5: Community pastures and hay meadows are rehabilitated and improved their adaptive capacity;</t>
  </si>
  <si>
    <t xml:space="preserve"># ha hay meadows and arable lands rehabilitated 
# ha pastures rehabilitated </t>
  </si>
  <si>
    <t>1382 ha hay pastures, meadows and arable lands rehabilitated</t>
  </si>
  <si>
    <t>Output 1.6 Livestock watering points are constructed;</t>
  </si>
  <si>
    <t xml:space="preserve"># No of watering points constructed </t>
  </si>
  <si>
    <t>15 watering points constructed</t>
  </si>
  <si>
    <t>Output 1.7: Degraded slopes are rehabilitated by belt planting of perennial, drought resistant plants</t>
  </si>
  <si>
    <t xml:space="preserve"># ha degraded slopes rehabilitated by the creation of agroforest  </t>
  </si>
  <si>
    <t xml:space="preserve">3 ha of agroforestry planted </t>
  </si>
  <si>
    <t>Outcome 2: Value chains for climate smart agriculture are strengthened and climate smart technologies are accessible for vulnerable rural communities;</t>
  </si>
  <si>
    <t>•  Total number of beneficiaries benefitting from climate smart technologies
•  Increased income, or avoided decrease in income
•  Percentage of women beneficiaries benefitting from climate smart technologies</t>
  </si>
  <si>
    <t>No of watering points constructed</t>
  </si>
  <si>
    <t>X ha sowing of herbs, 
X ha anti-hail nets Constructed
X ha Planting shrubs and mulching</t>
  </si>
  <si>
    <t>0.5 ha sowing of herbs,
2.5 ha  anti-hail nets  Constructed
3.6 ha planting shrubs and mulching</t>
  </si>
  <si>
    <t xml:space="preserve">Output 2.2: Non-heated, lightweight greenhouses are constructed in priority community areas </t>
  </si>
  <si>
    <t>m2 of green houses constructed
# no of beneficiaries with access to green houses
% of beneficiaies with access to green houses, which are women</t>
  </si>
  <si>
    <t>3000m2 of green houses constructed
100 beneficiaries 
70 % of beneficiaies are women</t>
  </si>
  <si>
    <t xml:space="preserve">Output 2.3: Solar dryers are installed in priority community areas </t>
  </si>
  <si>
    <t>Output 2.4: Community management and business plans are formulated for climate smart agricultural value chains</t>
  </si>
  <si>
    <t xml:space="preserve"># Community management and business plans are formulated for climate smart agricultural value chains </t>
  </si>
  <si>
    <t xml:space="preserve">No business plans formulated </t>
  </si>
  <si>
    <t>Outcome 3: Awareness, planning, monitoring and decision making capacity on climate smart agriculture production methods and LDN has increased in target communities;</t>
  </si>
  <si>
    <t>300 beneficiaries
40% beneficiaries are women</t>
  </si>
  <si>
    <t xml:space="preserve">Output 3.1: Farmer field schools and extension services have been provided to share best practices of climate smart agriculture and LDN for the targeted communities; </t>
  </si>
  <si>
    <t># number of beneficiaries aware of climate change impacts and appropriate responses to threats
% of beneficiaires aware of climate change impacts and appropriate responses to threats, which are women</t>
  </si>
  <si>
    <t>No of beneficiaries benefitting from awareness raising and capacity building for climate smart agriculture and LDN
% of beneficiaires benefitting from awareness raising and capacity building for climate smart agriculture and LDN, which are women</t>
  </si>
  <si>
    <t>200 beneficiaries
40% women beneficiaries</t>
  </si>
  <si>
    <t xml:space="preserve">Output 3.2 Best practices examples and training material on climate smart agriculture are formulated, disseminated and made accessible; </t>
  </si>
  <si>
    <t># training programs and thematic topics
Awareness raised at community level of climate change threats</t>
  </si>
  <si>
    <t>4 training programs and thematic topics</t>
  </si>
  <si>
    <t xml:space="preserve">Output 3.3 Community based adaptation planning is conducted for target communities; </t>
  </si>
  <si>
    <t xml:space="preserve">Output 3.4 Strategies for sustaining climate smart agriculture and LDN in target areas have been formulated. </t>
  </si>
  <si>
    <t>Strategy for sustaining climate smart agriculture and LDN in target areas have been formulated.</t>
  </si>
  <si>
    <t>1. According to the laws of the Republic of Armenia, the communities have the right to grant the permission for the design of construction works, the execution of construction works. Permits are paid. The amount is approved by the Council of Elders. As the Project envisages numerous design and construction works, we asked the communities to make a decision in accordance with the law to grant these permits free of charge. Most communities provided design and construction permits for free.
2. New Council of Elders elections were to take place in Dilijan. The community could not grant permits before the elections. We applied to the regional administration asking to solve the problem. It was decided to give one permit for all works at the cost of $ 31.3. That amount was paid from other expenses: we were able to do the design and construction work.</t>
  </si>
  <si>
    <t>1. The state of war and the consequences of rapid spread of COVID-19 pandemic in October-December 2020 period have caused the delay in implementation. Guided by force majeure arrangements, the EPIU SA has extended the termination of contracts with contractors for 3 months.
2. During these 3 months, the EPIU SA prepared the technical assignments and tenders for the works and services. The tenders were announced in January-February 2021.
3. Despite during the work on "Community management and business plans, including for climate smart agricultural value chains and increasing adaptation of natural and agricultural ecosystems" the beneficiary lists were mostly clarified, the state of war and the rapid spread of the coronavirus caused some changes in the lists. 
The EPIU SA has agreed with organisation developing the management plan to work intensively with communities to clarify the list of beneficiaries in January-March 2021. In addition, the EPIU SA worked intensively with community leaders and council members to clarify the final list of beneficiaries.
4. The terms of the works were somewhat delayed due to the absence of participants in the announced tenders or the price offer that was higher than the budgeted amount. This mainly refers to the increase of the adaptation capacities of arable lands, pastures and grasslands in the conditions of climate change. In this case, the same tenders were announced repeatedly shortly after the closure of the previous one. At the same time, the market has been monitored. If the prices of goods and services have been consistently high, the technical assignment has been developed based on the real market prices. In any case, not all the delays have had a significant impact on the project implementation.</t>
  </si>
  <si>
    <t>In the conditions of ongoing climate change, pasture and grassland adaptation work could not be carried out due to the lack of participants or high prices of supplies. According to the monitoring results, the cost of mineral-organic fertilizers, grass seeds and fuels has increased from 30% to 2.5 times. We have proportionally reduced the number of products used, discussed it with the fund and have announced a new tender. The obstacle has been overcome and the works have started.</t>
  </si>
  <si>
    <t>All the activities which had environmental and social safeguard measures have been mostly effective, such as compilation of lists of beneficiaries accounting for gender equality.</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</si>
  <si>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</si>
  <si>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Gender considerations are always addressed. There are no gender-based issues noted during the implementation phase and up to date. Gender participation is critical to have community participation and consultation. Women play an important role in consultations, take part in surveys, etc. There is no pronounced gender inequality in the Republic of Armenia. Despite at the household level it is accepted that the head of the household is a man, all the decisions are made through joint discussions:
1. From this point of view, sometimes it was not clear to the residents why only women should participate in the discussions, while everyone is equal.
2. Often women, being busy with work or housework, offered their husbands or adult sons to attend the meetings instead of them. They believe that this does not violate their rights, as all the information is passed to them after the meeting.
3. Sometimes men or women thought that it was incorrect to measure the gender equality by the percentage of female participation.
4. We worked intensively with women and men alike, explaining to them that it is important for us that women participate in discussions and make decisions.
5. We have mainly managed to change the opinion that it is important who makes the decision. Most men and women realized that they often have different views on the same issue. When they have to make a decision, they may have different thoughts, but this does not reduce the role of anyone in the family.
6. We were able to prove that raising women's awareness, level of knowledge, activism, involvement in discussions on various issues, the opportunity to make free decisions creates the opportunity to make the right decisions together and contributes to increased stability of families.
7. There are some activities envisaged by the Program where the participation of women is very high. For example, the introduction of new vegetable varieties and hybrids that are more adapted to climate change. In small plots of land near the house the cultivation of vegetables, harvesting and use for food is mainly done by women.  Due to this fact, they are naturally more actively participating in the process of organizing this work.</t>
  </si>
  <si>
    <r>
      <t xml:space="preserve">Mid-term:
</t>
    </r>
    <r>
      <rPr>
        <sz val="11"/>
        <color indexed="8"/>
        <rFont val="Times New Roman"/>
        <family val="1"/>
      </rPr>
      <t>1.People are the most important aspect of the project. Striking proper collaboration between stakeholders has been instrumental in the project implementation. This is relevant both on awareness raising component and construction component.
2. It is very important to create a flexible system for the selection of beneficiaries. This is necessary as community leaders change frequently, with some beneficiaries leaving the country and others refusing to participate in the Project due to deteriorating social conditions. It is necessary to work not only at the community level but also at the level of regional administrations, so that it is possible to quickly select new beneficiaries, to exclude subjectivism.
3. It is very important for the Program to provide an opportunity to respond to changes in price levels and dollar exchange rate. Cases are possible when the prices of goods and services increase significantly. It is necessary to create an opportunity to change the result indicators by 10-15%. The same goes for exchange rate changes. The exchange rate is fixed at the end of the development of the Project, but it can change tangibly during the implementation of the Project. When the dollar is converted to the country's local currency, the amount may be insufficient to complete the works.</t>
    </r>
  </si>
  <si>
    <r>
      <t xml:space="preserve">Mid-term:
</t>
    </r>
    <r>
      <rPr>
        <sz val="11"/>
        <color indexed="8"/>
        <rFont val="Times New Roman"/>
        <family val="1"/>
      </rPr>
      <t>1. Improvement of arable lands, hay meadows and pastures measures can be scaled up to the other regions within Armenia. We have provided mineral and organic fertilizers for arable lands. In addition to that, for hay meadows and pastures we have provided grass plants seeds typical for the region. However, when planning these works, it should be taken into account that the pastures and hay meadows are 5-10 km away from the communities, often the roads are of poor quality, the prices of fertilizers and seeds change rapidly, and sometimes the planned budget is not sufficient to carry out the entire work.
2. Introduction of new varieties and hybrids of vegetable crops more adapted to climate change. In the country, only one scientific center is engaged in the selection of new vegetable varieties and hybrids. This center does not have sufficient opportunities to introduce them to all communities. Our first year work showed that the residents of the communities were convinced by their own experience how effective the new varieties and hybrids are. During the monitoring, gender and social studies, all the beneficiaries have expressed a desire to get seeds or seedlings again. By after seeing the results, the rest of community population has also expressed the wish to grow the new vegetable varieties and hybrids on their land.</t>
    </r>
  </si>
  <si>
    <r>
      <rPr>
        <b/>
        <sz val="11"/>
        <color indexed="8"/>
        <rFont val="Times New Roman"/>
        <family val="1"/>
      </rPr>
      <t xml:space="preserve">Mid-term:
</t>
    </r>
    <r>
      <rPr>
        <sz val="11"/>
        <color indexed="8"/>
        <rFont val="Times New Roman"/>
        <family val="1"/>
      </rPr>
      <t>The grant was very useful for us in order to start developing new project concepts and project applications.</t>
    </r>
  </si>
  <si>
    <r>
      <rPr>
        <b/>
        <sz val="11"/>
        <color indexed="8"/>
        <rFont val="Times New Roman"/>
        <family val="1"/>
      </rPr>
      <t>Mid-term:</t>
    </r>
    <r>
      <rPr>
        <sz val="11"/>
        <color indexed="8"/>
        <rFont val="Times New Roman"/>
        <family val="1"/>
      </rPr>
      <t xml:space="preserve">
1.Based on the guidelines and recommendations of the adaptation fund we have once again reviewed actions plans for project monitoring, gender issues and socio-environmental risk assessment. 
2. The EPIU SA is currently developing a new project application concept that uses the readiness grant.
3. The EPIU SA is currently implementing a number of projects from other funding sources that use the lessons learned from the readiness grant.</t>
    </r>
  </si>
  <si>
    <r>
      <rPr>
        <b/>
        <sz val="11"/>
        <color indexed="8"/>
        <rFont val="Times New Roman"/>
        <family val="1"/>
      </rPr>
      <t>Mid-term:</t>
    </r>
    <r>
      <rPr>
        <sz val="11"/>
        <color indexed="8"/>
        <rFont val="Times New Roman"/>
        <family val="1"/>
      </rPr>
      <t xml:space="preserve">
1. In the future we should pay more attention to the selection of beneficiaries, the choice of actions envisaged by the project, new technologies, the preparation of the project budget.
2. Possible changes in market price and currency should be taken into account.
3. The possibilities of changing the values of the result indicators should be discussed with the fund.</t>
    </r>
  </si>
  <si>
    <r>
      <t xml:space="preserve">Mid-term:
</t>
    </r>
    <r>
      <rPr>
        <sz val="11"/>
        <color indexed="8"/>
        <rFont val="Times New Roman"/>
        <family val="1"/>
      </rPr>
      <t>Due to the increase in the average annual air temperature in the country and decrease in annual precipitation, the main focus will be on increasing the adaptation of degraded natural and agricultural landscapes, construction of irrigation points in pastures, introduction of water-saving irrigation technologies, application of new crop varieties and hybrids adaptive to the climate change.</t>
    </r>
  </si>
  <si>
    <r>
      <rPr>
        <b/>
        <sz val="11"/>
        <color indexed="8"/>
        <rFont val="Times New Roman"/>
        <family val="1"/>
      </rPr>
      <t xml:space="preserve">Mid-term:
</t>
    </r>
    <r>
      <rPr>
        <sz val="11"/>
        <color indexed="8"/>
        <rFont val="Times New Roman"/>
        <family val="1"/>
      </rPr>
      <t>Reconstruction of field roads, construction of irrigation points, establishment of orchards and berries, introduction of new vegetable varieties and hybrids.</t>
    </r>
  </si>
  <si>
    <r>
      <rPr>
        <b/>
        <sz val="11"/>
        <color indexed="8"/>
        <rFont val="Times New Roman"/>
        <family val="1"/>
      </rPr>
      <t xml:space="preserve">Mid-term:
</t>
    </r>
    <r>
      <rPr>
        <sz val="11"/>
        <color indexed="8"/>
        <rFont val="Times New Roman"/>
        <family val="1"/>
      </rPr>
      <t xml:space="preserve">1. Agreements have been concluded with the communities on mutual cooperation and the protection of results.
</t>
    </r>
    <r>
      <rPr>
        <sz val="11"/>
        <color indexed="8"/>
        <rFont val="Times New Roman"/>
        <family val="1"/>
      </rPr>
      <t>2. After the completion of the works, the results are handed over to the community by a relevant act.
3. Awareness raising programs are designed on the principle that all stakeholders are primarily involved in raising awareness; they got an explanation that it is in their best interest to maintain the results.</t>
    </r>
  </si>
  <si>
    <r>
      <rPr>
        <b/>
        <sz val="11"/>
        <color indexed="8"/>
        <rFont val="Times New Roman"/>
        <family val="1"/>
      </rPr>
      <t xml:space="preserve">Mid-term:
</t>
    </r>
    <r>
      <rPr>
        <sz val="11"/>
        <color indexed="8"/>
        <rFont val="Times New Roman"/>
        <family val="1"/>
      </rPr>
      <t>1. Savings realized during the tendering procedures could be used to further improve the project.
2. Continuous monitoring of the market of goods and services and matching purchase requests to market prices are performed.
3. Project specialists regularly visit the project implementation areas, record problems and swiftly resolve them.</t>
    </r>
  </si>
  <si>
    <r>
      <rPr>
        <b/>
        <sz val="11"/>
        <color indexed="8"/>
        <rFont val="Times New Roman"/>
        <family val="1"/>
      </rPr>
      <t>Mid-term:</t>
    </r>
    <r>
      <rPr>
        <sz val="11"/>
        <color indexed="8"/>
        <rFont val="Times New Roman"/>
        <family val="1"/>
      </rPr>
      <t xml:space="preserve">
To develop and implement the project, we have used the global experience of similar projects as well as local community level information. Official statistics have been employed, as well as knowledge shared by community representatives and data, collected directly by surveys. </t>
    </r>
  </si>
  <si>
    <r>
      <rPr>
        <b/>
        <sz val="11"/>
        <color indexed="8"/>
        <rFont val="Times New Roman"/>
        <family val="1"/>
      </rPr>
      <t xml:space="preserve">Mid-term:
</t>
    </r>
    <r>
      <rPr>
        <sz val="11"/>
        <color indexed="8"/>
        <rFont val="Times New Roman"/>
        <family val="1"/>
      </rPr>
      <t>We had a goal to increase the level of knowledge of the local population with regards to adaptation to climate change on natural and agricultural ecosystems and overcome other potential challenges in the project implementation in the context of climate change. To achieve this goal, field schools, eco-clubs and non-formal associations have been established. We will inform about the results of works started in 2021 in detail in the next report.</t>
    </r>
  </si>
  <si>
    <r>
      <rPr>
        <b/>
        <sz val="11"/>
        <color indexed="8"/>
        <rFont val="Times New Roman"/>
        <family val="1"/>
      </rPr>
      <t xml:space="preserve">Mid-term:
</t>
    </r>
    <r>
      <rPr>
        <sz val="11"/>
        <color indexed="8"/>
        <rFont val="Times New Roman"/>
        <family val="1"/>
      </rPr>
      <t xml:space="preserve">1.Typically, data is not fully available or it is too time-consuming or expensive to collect the exact information. This mainly refers to the process of collecting primary data from the communities. Often community leaders and some beneficiaries are not sure if the project will be approved in the short term and will have funding.
</t>
    </r>
    <r>
      <rPr>
        <sz val="11"/>
        <color indexed="8"/>
        <rFont val="Times New Roman"/>
        <family val="1"/>
      </rPr>
      <t>2. When project approval takes 4-5 years, much of the data collected is subject to change, which requires additional work. 
3. Due to that, estimation techniques have been employed. In order to improve the situation, data accessibility via the official sources, as well as speed of provision should be improved. 
4. Procedures should be developed to expedite the application for funding and funding procedures.</t>
    </r>
  </si>
  <si>
    <r>
      <rPr>
        <b/>
        <sz val="11"/>
        <color indexed="8"/>
        <rFont val="Times New Roman"/>
        <family val="1"/>
      </rPr>
      <t xml:space="preserve">Mid-term:
</t>
    </r>
    <r>
      <rPr>
        <sz val="11"/>
        <color indexed="8"/>
        <rFont val="Times New Roman"/>
        <family val="1"/>
      </rPr>
      <t>Identification of learning objectives has helped us to broaden the knowledge management plan beyond the direct topics of climate change adaptation towards the topic of land degradation. This should contribute to the development of sustainable agriculture in the region. Identifying learning objectives helped us expand the knowledge management plan to address climate change adaptation beyond the direct topic of land degradation. This should contribute to the development of sustainable agriculture in the region.</t>
    </r>
  </si>
  <si>
    <t>Has the identification of learning objectives contributed to the outcomes of the project? In what ways have they contributed?</t>
  </si>
  <si>
    <t>1.250,0</t>
  </si>
  <si>
    <t>42.666,7</t>
  </si>
  <si>
    <t xml:space="preserve">4 business plans formulated </t>
  </si>
  <si>
    <t>SECTION 3: IMPLEMENTATION ARRANGEMENTS</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</si>
  <si>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</si>
  <si>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t>Smart agricultural practices, 0,5 ha sowing of herbs, creation of testing areas on the fields</t>
  </si>
  <si>
    <t>Community management and business plans, including for climate smart agricultural value chains and increasing adaptation of natural and agricultural ecosystems</t>
  </si>
  <si>
    <t xml:space="preserve">10% of field tracks degraded / rehabilitated
3,95 km field tracks rehabilitated
5 culverts installed </t>
  </si>
  <si>
    <t xml:space="preserve">3 watering points constructed </t>
  </si>
  <si>
    <t>3.6 ha planting shrubs and mulching</t>
  </si>
  <si>
    <t>51 of beneficiaries benefitting from awareness raising and capacity building for climate smart agriculture and LDN
17% of beneficiaires benefitting from awareness raising and capacity building for climate smart agriculture and LDN, which are women</t>
  </si>
  <si>
    <t>32 beneficiaries aware of climate change impacts and appropriate responses to threats
21% of beneficiaires aware of climate change impacts and appropriate responses to threats, which are women</t>
  </si>
  <si>
    <t>1 training programs and 3 thematic topics</t>
  </si>
  <si>
    <t>2% of livestock benefitting adapted pasture management</t>
  </si>
  <si>
    <t>Output 2.1 Smart agricultural practices</t>
  </si>
  <si>
    <t>m2 of solar dryers constructed
# no of beneficiaries with access to solar dryers
% of beneficiaies with access to solar dryers, which are women                     # ha of introduction of heat-resistant, dry resistant new varieties and crops vegetables</t>
  </si>
  <si>
    <t>3 community based strategies plans formulated</t>
  </si>
  <si>
    <t>No of community based  plans for dissemination of project materials, results, best practices,</t>
  </si>
  <si>
    <t xml:space="preserve">1 community based  plan for dissemination of project materials, results, best practices formulated </t>
  </si>
  <si>
    <t xml:space="preserve">4 community based adaptation plans for dissemination of project materials, results, best practices formulated </t>
  </si>
  <si>
    <t>Communities are actively participating in the project and contributing in-kind to the project implementation in the following ways: issuing design and construction permits at no cost or at a very low price, providing locations for negotiations and workshops, guiding the construction companies through the required locations.
In certain locations community members construct fences at their own expense and EPIU creates fruit orchards.</t>
  </si>
  <si>
    <t>Not available (qualitative metrics are presented below)</t>
  </si>
  <si>
    <t>Project does not have co-financing budgeted, but had in-kind contributions</t>
  </si>
  <si>
    <t xml:space="preserve">Not all necessary stakeholders may take part in the process with the capacity and commitment required (from the inception phase to completion) or might feel left out in the process. Afterwards, there can be resistance from some stakeholders in adopting the proposed measures. </t>
  </si>
  <si>
    <t>Project outcomes, including properties such as, greenhouses, dryers, etc. are not well protected</t>
  </si>
  <si>
    <t>Delays in project implementation including those related to delayed procurement</t>
  </si>
  <si>
    <t xml:space="preserve">Implementation capacity constraints with limited human resources in national and regional authorities to ensure a timely implementation and the sustainability of the project. </t>
  </si>
  <si>
    <t xml:space="preserve">Delays in obtaining construction permits </t>
  </si>
  <si>
    <t xml:space="preserve">Government is not supportive throughout the implementation phase and for the sustainability of the project </t>
  </si>
  <si>
    <t>Project beneficiaries are not well chosen</t>
  </si>
  <si>
    <t xml:space="preserve">Mismanagement of resources
</t>
  </si>
  <si>
    <t xml:space="preserve">Delays in the disbursement of funds. </t>
  </si>
  <si>
    <t>Human resources are sufficient</t>
  </si>
  <si>
    <t>All the organizations responsible for the issuance of the permits understand the importance of the project and issue permits as fast as possible within the framework of the existing law.</t>
  </si>
  <si>
    <t>Beneficiaries may feel left out at the implementation process and or have insufficient collaboration between implementing body and stakeholders</t>
  </si>
  <si>
    <t>List the identified impacts for which safeguard measures are required (as per II.K/II.During project/programme formulation, an impact assessment was carried out for the risks identified. Have impacts been identified that require management actions to prevent unacceptable impactsL)</t>
  </si>
  <si>
    <t>Insufficient access to program resources and actions.</t>
  </si>
  <si>
    <t>We did not record the residual impact for each impact identified. The lists of beneficiaries have been finally clarified and approved by the councils.</t>
  </si>
  <si>
    <t>1. Monitoring reports.   
2. Number of project beneficiaries (direct &amp; indirect)
3. Percentage of women beneficiaries,                    
4. Number of beneficiaries benefiting from climate smart technologies,                     
5. Number of beneficiaries  which are women,            
6. Number of beneficiaries benefiting from awareness raising and capacity building for climate smart agriculture and LDN,
7. % of beneficiaires benefitting from awareness raising and capacity building for climate smart agriculture and LDN, which are women</t>
  </si>
  <si>
    <t>1. EPIU SA works with community leaders, council members and residents on a daily basis. 
2.The selection of new beneficiaries is carried out with the participation of community leaders, members of the Council of Elders and the person in charge at the EPIU SA. 
3. EPIU SA organizes meetings-discussions with the Contractors, where detailed information is provided on the issues that need to be addressed in the Project Objectives.
4.Contractors are provided with beneficiary lists, environmental and social risk management, gender mainstreaming plans and contact details of all community leaders.
5. Relevant telephone numbers and e-mail addresses of the Ministry of Environment and EPIU SA are provided in all communities, through which the beneficiaries can inform about their complaints.</t>
  </si>
  <si>
    <t>The initial conditions for each monitoring indicator were zero.</t>
  </si>
  <si>
    <t xml:space="preserve">Remedial action for residual impacts has not been undertaken yet, as all the issues have been resolved in accordance with the fund requirements </t>
  </si>
  <si>
    <t xml:space="preserve">1. EPIU SA works with communities on a daily basis.  
2. The organization developing the community management and business plans, including for climate smart agricultural value chains and increasing adaptation of natural and agricultural ecosystems, made the selection of beneficiaries open and transparent.           
3.If the number of beneficiaries was large, the selection was made by lottery.
4. The selection of new beneficiaries is carried out with the participation of community leaders, members of the Council of Elders and the person in charge at the EPIU SA. 
5.Contractors are provided with beneficiary lists, environmental and social risk management, gender mainstreaming plans and contact details of all community leaders. </t>
  </si>
  <si>
    <r>
      <rPr>
        <b/>
        <sz val="11"/>
        <color indexed="8"/>
        <rFont val="Times New Roman"/>
        <family val="1"/>
      </rPr>
      <t xml:space="preserve">1. Reconstruction of field tracks and construction of watering points. 
</t>
    </r>
    <r>
      <rPr>
        <sz val="11"/>
        <color indexed="8"/>
        <rFont val="Times New Roman"/>
        <family val="1"/>
      </rPr>
      <t xml:space="preserve">There are possible risks:
• Escape of animals from the area,
• Destruction of plants in the construction area,
• Pollution of the area
Mitigation: ESMP was provided to construction companies. They are committed to strictly adhering to the ESMP recommendations for mitigating or eliminating the risks described.
</t>
    </r>
    <r>
      <rPr>
        <b/>
        <sz val="11"/>
        <color indexed="8"/>
        <rFont val="Times New Roman"/>
        <family val="1"/>
      </rPr>
      <t xml:space="preserve">
2. Installation of 38 kilowatt-hour photovoltaic panels for water pumps
</t>
    </r>
    <r>
      <rPr>
        <sz val="11"/>
        <color indexed="8"/>
        <rFont val="Times New Roman"/>
        <family val="1"/>
      </rPr>
      <t>There are possible risks:
• Destruction of plants in the construction area, 
• Pollution of the area 
Mitigation: ESMP was provided to construction companies. They are committed to strictly adhering to the ESMP recommendations for mitigating or eliminating the risks described. ESS and Gender Specialist will monitor and implement mitigating measures and indicators identified in the ESMP.</t>
    </r>
  </si>
  <si>
    <t>As EPIU is a state agency, government is supportive from the beginning of the project. Local and national authorities have been notified of the importance of the project and all the relevant support is given to the project implementation unit. Միաժամանակ ծրագիրը կառավարությունը ընդգրկել է Հայաստանի Հանրապետության կառավարության 2021-2026 թվականների միջոցառումների ծրագրում և հետևողականորեն հսկում է ծրագրի կատարման ընթացքը: Սա նշանակում է, որ կառավարությունը պատասխանատվություն է վերցնում ծրագրի կատարման և նպատակներին հասնելու համար: At the same time, the government has included the program in the action plan of the Government of the Republic of Armenia for 2021-2026, and is continuously monitoring the implementation of the program. This means that the government takes responsibility for the implementation of the program  the achievement of its goals.</t>
  </si>
  <si>
    <t>During the reporting period  We assess the risk as medium one, but it requires intensive work with community leaders, residents and contractors. 
1. EPIU SA works with community leaders, council members and residents on a daily basis. If after all the discussions the beneficiary finally refuses to participate in the Project, new beneficiaries are selected. The selection of new beneficiaries is carried out with the participation of community leaders, members of the Council of Elders and the person in charge at the EPIU SA. Additional lists are compiled, which are discussed and approved by the community leader. 
2. In cases where a contractor tender has been held, the contractor has started work and some beneficiaries refuse to participate in the Project:
a) organizes joint discussions with the community leaders, the Contractor and the declining beneficiaries,
b) if the beneficiaries finally refuse, the stage of selection of new beneficiaries begins,
c) to ensure the continuity of works, the contractor is instructed to carry out the work in the areas of the beneficiaries that confirm their participation in the Project,
d) joint selection of new beneficiaries,
e) in cases when it is not possible to carry out the works in the new beneficiaries' areas within the set timeframe (planting trees, etc.), an agreement is reached with the Contractor  to carry out the works with the beneficiary within the deadlines adopted by the agro-technical rules (for example next spring or autumn).</t>
  </si>
  <si>
    <t>The tenders of the organizations implementing the works are carried out on such terms that will ensure the compliance with the schedule of works defined by the technical task. 
The RA Law on Procurement allows only one month extension of the contract term, which does not have a significant impact on the Project term.1. Price changes in activities related to the improvement of adaptation capabilties of natural and agricultural ecosystems.
a) The tender for the implementation of natural-agricultural ecosystems improvement works in Dilijan, Margahovit and Urtsadzor community was not held due to high bid by the participants. Two new competitions have been announced, which did not take place earlier due to the absence of participants.
b) Due to the coronavirus and ongoing martial law, and also due to the growth in prices during the 2021 year there are changes in the prices of goods, services and works in the country.
c) A market research is carried out by the project manager, coordinator and the monitoring specialist.
d) In parallel a market study has also been carried out by the organization that develops the management plans of the works implemented in the communities.
e) After the market research, the EPIU has presented the results to the Fund and has organized the discussions.
As a result of the discussion, it was clarified that some changes can be made in the volumes of mineral-organic fertilizers, which have become more expensive. It turned out that nitrogen fertilizers increased in price by 17.4%, phosphorus fertilizers by 123.3%, potassium fertilizers by 123.3%, organomix by 33.3%, zeolite by 50.0%, seeds 51.7%, gasoline by 30.0%, diesel by 24%. There have been no major changes in the labor market. It was decided to reduce the amount of organic fertilizers by 45%, the amount of phosphorus fertilizers by 35% and the number of seeds by 25%. The fund was informed about this in writing, in which case the transport costs will be reduced. A new competition has been announced. An implementing organization has been selected for the works planned in Dilijan and Margahovit communities. The competition for the works in Urtsadzor community did not take place due to the absence of participants. A new competition will be announced in December. Due to the rise in price of fertilizers and seeds provided by the project, some reductions in their quantity do not affect the achievement of the goals of the project in any way. We do not change the results and indicators of the project, do not increase the risks of the project, do not change the criteria set by the "Comparative analyses of environmental risks and cost-effectiveness of interventions" table.
2. Design company has proposed high cost for the construction of greenhouses and fruit dryers. This proposal was clearly out of the budget. Due to that we have decided to select one organization to carry out the design and construction on the spot.Monitoring activities will ensure implementation targets are kept during the project implementation                                                                                            3. Մեր կողմից նշված բոլոր ռիսկերը լուծվում են օպերատիվ ձևով և մինչ օրս չեն ազդում  ծրագրի նպատակների, թիրախների և ինդիկատորների վրա: Ռիսկերի ժամանակին չեզոքացմանը մեծ  չափով նպաստում են նաև մոնիթորինգի, գենդերային, բնապահպանական և սոցիալական ռիսկերի կառավարման մասնագետները, որոնք  արագ արձանագրում են հնարավոր ռիսկերը և ներկայացնում լուծման հնարավոր ձևերը: .3. All the risks mentioned by us are solved operatively, they still do not affect the goals and targets of the program.Timely neutralization of risks is greatly facilitated by monitoring, gender, environmental and social risk management specialists, who quickly identify potential risks and present possible solutions.</t>
  </si>
  <si>
    <t>The following works have been completed within the framework of the project:                                                                                                                                                                                     1) Repair of field roads in Urtsadzor, Dilijan, Margahovit and Fioletovo communities.
2) Construction of watering points in pastures in Urtsadzor, Dilijan, Margahovit and Fioletovo communities.
3) Construction of 38 kW solar photovoltaic stations for the operation of water pumps in Urtsadzor community.                                                                                                                                4) Introduction of new varieties and hybrids of vegetable crops more adapted to climate change in Dilijan and Margahovit communities.
5)  Establishment and mulching of mulberry orchards in Urtsadzor, Dilijan and Margahovit communities.                                                                                                                                      Prior to the start of the works, agreements were signed with the community leaders to support the works. Beneficiaries were provided with professional advice, in which scientists-specialists in growing vegetables and berries were involved. By the act approved by the government, the communities were handed over the field roads, irrigation points and solar photovoltaic stations. At the beginning of the project, conservation agreements were signed with all communities. Communities and the individual stakeholders are interested in maintaining the results as the benefits are obvious. At the same time, the members of the interdepartmental Project Steering Committee, the regional authorities, who also have control rights, are regularly informed about the progress of the work.                                                                                                                                                            Main works have just started and risk assessment for this point will be done during the next reporting period.</t>
  </si>
  <si>
    <t xml:space="preserve"> Prior to the commencement of the work, the EPIU:
a) Organizes meetings-discussions with the Contractors, where detailed information is provided on the issues that need to be addressed in the Project Objectives.
b) Contractors are provided with beneficiary lists, environmental and social risk management, gender mainstreaming plans and contact details of all community leaders.
c) The contract with the contractor separates the preparatory stage as a paid result. The preparatory stage includes the initial data acquisition work, during which the contractor must conduct discussions in the communities, finalize the list of beneficiaries, schedule the work, agree with the communities, conclude a support agreement with the community, develop its risk management activities.                        d) EPIU specialists regularly visit project areas and meet stakeholders. In the spring-autumn period, specialists often visit every week to meet with the beneficiaries. In winter, communication with the beneficiaries is mainly maintained by phone or internet, although visits are also organized. 
e) The work envisaged by the third component also contributes to the mitigation of risks. Most of the selected beneficiaries are involved in knowledge development courses and field schools.The organizations implementing this work are also actively involved in the selection of new beneficiaries.The main criteria are equal participation of women, maintaining the consent of the beneficiaries, increasing the results of the project if possible, and being willing to inform other stakeholders about the results of the project.</t>
  </si>
  <si>
    <t>According to the program requirements beneficiaries will be selected through several phases, including: (1) screening of potential beneficiaries during the community consultation meetings, (2) recommendations by the municipalities and the final beneficiaries will be selected as a result of (3) face-to-face meeting and visit to the farm of the beneficiary in order to assess her/his skills of farming and readiness to accept the project terms. These requirements have been fully complied   during the development of "Community management and business plans, including for climate smart agricultural value chains and increasing adaptation of natural and agricultural ecosystems". However, we were confident that some changes in the beneficiaries were possible in the future.  That's why we signed a contract extension agreement with the company who development "Community management and business plans, including for climate smart agricultural value chains and increasing adaptation of natural and agricultural ecosystems"  which required the organization to continue working and selecting new beneficiaries. We have created an independent grievenace redress mechanism that allows beneficiaries to submit their grievances. As mentioned in the section, "Beneficiaries may feel left out in the implementation process and have insufficient collaboration between implementing body and stakeholders" the change of beneficiaries has several objective reasons. We have been strictly guided by the requirements of the project document in terms of attracting new beneficiaries. We are confident that the final number of benefits will be the same as in the approved project or may exceed it.  The potential new beneficiaries are residents of the same communities. In other words, new beneficiaries have been selected instead of the same number of rejected beneficiaries. In the village of Gosh, beneficiaries asked to build fenc to protect the gardens from the entry of animals. We had savings in planting the gardens, which were formed as a result of a tender. We use a small part of these savings to build the fence. We did not refuse the request of the beneficiaries, as the village is located in a forest area, the distant pastures are mostly not used, and the area where the park was established has been degraded and the residents use these areas for grazing livestock. This issue was discussed with the villagers and they agreed to use the adjacent areas for grazing. Risks associated with extreme weather conditions that delay work somewhat but do not affect the project deadline as the project has been extended for 1 year and we have time to complete the work. Area changes do not require a new environmental and social screening assessment.</t>
  </si>
  <si>
    <t>Director of the EPIU,                                                                                         1 accounting officer monitors the implementation of all expenses and submits a monthly report to the project coordinator and the executor on the expenditures of budget lines. The first audit did not reveal any violations of the use of financial resources. We are planing to organize a second audit and midterm evaluation, the results of which will be presented to the fund.</t>
  </si>
  <si>
    <t xml:space="preserve">Delays in the disbursement of funds have not been recorded in reporting year. </t>
  </si>
  <si>
    <t xml:space="preserve"> 350 beneficiaries
50% of beneficiaries of climate smart technology are women</t>
  </si>
  <si>
    <t>150 m2 of solar dryers constructed 
100 beneficiaies
80 % of are women
3,6ha of drought-resistant and heat-resistant sorts and hybrids of vegetables</t>
  </si>
  <si>
    <t xml:space="preserve">Overall number of beneficiaries is 413.
200 beneficiaries increased their benefits by growing drought-resistant and heat-resistant sorts and hybrids of vegetables.
160 beneficiaries will have income from berry orchards and mulching in 2022-2023.
Percentage of women beneficiaries benefitting from climate smart technologies is 66,3 particularly, women are 67,6 percents of beneficiaries growing drought-resistant and heat-resistant sorts and hybrids of vegetables, and 65,7 percents of beneficiaries in planting shrubs and mulching.
</t>
  </si>
  <si>
    <t>Strategy is not formulated</t>
  </si>
  <si>
    <t xml:space="preserve">0 ha of agroforestry planted </t>
  </si>
  <si>
    <t>0 ha hay pastures, meadows and arable lands rehabilitated</t>
  </si>
  <si>
    <t>0 ha of perennial sowing area established</t>
  </si>
  <si>
    <t>0 m rehabilitated
0 pumps installed</t>
  </si>
  <si>
    <t>0 ha drip irrigation installed</t>
  </si>
  <si>
    <t xml:space="preserve">0 m2 of green houses constructed
0 beneficiaries </t>
  </si>
  <si>
    <t>1,6 ha of drought-resistant and heat-resistant sorts and hybrids of vegetables</t>
  </si>
  <si>
    <t>1 strategy plan is formulated</t>
  </si>
  <si>
    <t>30% of field tracks rehabilitated
 39.5km rehabilitated 
50 culverts installed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</si>
</sst>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AMD&quot;#,##0;\-&quot;AMD&quot;#,##0"/>
    <numFmt numFmtId="173" formatCode="&quot;AMD&quot;#,##0;[Red]\-&quot;AMD&quot;#,##0"/>
    <numFmt numFmtId="174" formatCode="&quot;AMD&quot;#,##0.00;\-&quot;AMD&quot;#,##0.00"/>
    <numFmt numFmtId="175" formatCode="&quot;AMD&quot;#,##0.00;[Red]\-&quot;AMD&quot;#,##0.00"/>
    <numFmt numFmtId="176" formatCode="_-&quot;AMD&quot;* #,##0_-;\-&quot;AMD&quot;* #,##0_-;_-&quot;AMD&quot;* &quot;-&quot;_-;_-@_-"/>
    <numFmt numFmtId="177" formatCode="_-&quot;AMD&quot;* #,##0.00_-;\-&quot;AMD&quot;* #,##0.00_-;_-&quot;AMD&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 _₽_-;\-* #,##0\ _₽_-;_-* &quot;-&quot;\ _₽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dd\-mmm\-yyyy"/>
    <numFmt numFmtId="201" formatCode="&quot;Yes&quot;;&quot;Yes&quot;;&quot;No&quot;"/>
    <numFmt numFmtId="202" formatCode="&quot;True&quot;;&quot;True&quot;;&quot;False&quot;"/>
    <numFmt numFmtId="203" formatCode="&quot;On&quot;;&quot;On&quot;;&quot;Off&quot;"/>
    <numFmt numFmtId="204" formatCode="[$€-2]\ #,##0.00_);[Red]\([$€-2]\ #,##0.00\)"/>
    <numFmt numFmtId="205" formatCode="0.000000"/>
    <numFmt numFmtId="206" formatCode="0.00000"/>
    <numFmt numFmtId="207" formatCode="0.0000"/>
    <numFmt numFmtId="208" formatCode="0.000"/>
    <numFmt numFmtId="209" formatCode="0.0"/>
    <numFmt numFmtId="210" formatCode="#,##0.0"/>
    <numFmt numFmtId="211" formatCode="[$-FC19]d\ mmmm\ yyyy\ &quot;г.&quot;"/>
    <numFmt numFmtId="212" formatCode="[$-409]dddd\,\ mmmm\ d\,\ yyyy"/>
    <numFmt numFmtId="213" formatCode="[$-409]h:mm:ss\ AM/PM"/>
    <numFmt numFmtId="214" formatCode="mm/dd/yy;@"/>
    <numFmt numFmtId="215" formatCode="m/d/yy;@"/>
    <numFmt numFmtId="216" formatCode="[$-409]d\-mmm\-yy;@"/>
    <numFmt numFmtId="217" formatCode="_-[$$-409]* #,##0.00_ ;_-[$$-409]* \-#,##0.00\ ;_-[$$-409]* &quot;-&quot;??_ ;_-@_ "/>
    <numFmt numFmtId="218" formatCode="_-[$$-409]* #,##0.0_ ;_-[$$-409]* \-#,##0.0\ ;_-[$$-409]* &quot;-&quot;??_ ;_-@_ "/>
    <numFmt numFmtId="219" formatCode="_-[$$-409]* #,##0_ ;_-[$$-409]* \-#,##0\ ;_-[$$-409]* &quot;-&quot;??_ ;_-@_ "/>
    <numFmt numFmtId="220" formatCode="#,##0.000"/>
    <numFmt numFmtId="221" formatCode="[$-F800]dddd\,\ mmmm\ dd\,\ yyyy"/>
    <numFmt numFmtId="222" formatCode="mmm\ yyyy"/>
    <numFmt numFmtId="223" formatCode="_(* #,##0.000_);_(* \(#,##0.000\);_(* &quot;-&quot;??_);_(@_)"/>
    <numFmt numFmtId="224" formatCode="_(* #,##0.0_);_(* \(#,##0.0\);_(* &quot;-&quot;??_);_(@_)"/>
    <numFmt numFmtId="225" formatCode="0.0%"/>
  </numFmts>
  <fonts count="10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sz val="11"/>
      <name val="Arial"/>
      <family val="2"/>
    </font>
    <font>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60"/>
      <name val="Calibri"/>
      <family val="2"/>
    </font>
    <font>
      <sz val="9"/>
      <color indexed="60"/>
      <name val="Calibri"/>
      <family val="2"/>
    </font>
    <font>
      <b/>
      <sz val="16"/>
      <color indexed="8"/>
      <name val="Times New Roman"/>
      <family val="1"/>
    </font>
    <font>
      <b/>
      <sz val="9"/>
      <color indexed="8"/>
      <name val="Calibri"/>
      <family val="2"/>
    </font>
    <font>
      <i/>
      <sz val="11"/>
      <name val="Calibri"/>
      <family val="2"/>
    </font>
    <font>
      <b/>
      <i/>
      <sz val="11"/>
      <color indexed="8"/>
      <name val="Calibri"/>
      <family val="2"/>
    </font>
    <font>
      <u val="single"/>
      <sz val="11"/>
      <color indexed="12"/>
      <name val="Times New Roman"/>
      <family val="1"/>
    </font>
    <font>
      <b/>
      <sz val="11"/>
      <color indexed="9"/>
      <name val="Times New Roman"/>
      <family val="1"/>
    </font>
    <font>
      <b/>
      <sz val="16"/>
      <color indexed="8"/>
      <name val="Calibri"/>
      <family val="2"/>
    </font>
    <font>
      <sz val="1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9C6500"/>
      <name val="Calibri"/>
      <family val="2"/>
    </font>
    <font>
      <sz val="9"/>
      <color rgb="FF9C6500"/>
      <name val="Calibri"/>
      <family val="2"/>
    </font>
    <font>
      <sz val="12"/>
      <color theme="1"/>
      <name val="Times New Roman"/>
      <family val="1"/>
    </font>
    <font>
      <b/>
      <sz val="16"/>
      <color theme="1"/>
      <name val="Times New Roman"/>
      <family val="1"/>
    </font>
    <font>
      <b/>
      <sz val="9"/>
      <color theme="1"/>
      <name val="Calibri"/>
      <family val="2"/>
    </font>
    <font>
      <b/>
      <i/>
      <sz val="11"/>
      <color theme="1"/>
      <name val="Calibri"/>
      <family val="2"/>
    </font>
    <font>
      <i/>
      <sz val="11"/>
      <color theme="1"/>
      <name val="Calibri"/>
      <family val="2"/>
    </font>
    <font>
      <i/>
      <sz val="11"/>
      <color theme="1"/>
      <name val="Times New Roman"/>
      <family val="1"/>
    </font>
    <font>
      <u val="single"/>
      <sz val="11"/>
      <color theme="10"/>
      <name val="Times New Roman"/>
      <family val="1"/>
    </font>
    <font>
      <b/>
      <sz val="11"/>
      <color rgb="FFFFFFFF"/>
      <name val="Times New Roman"/>
      <family val="1"/>
    </font>
    <font>
      <b/>
      <sz val="11"/>
      <color theme="0"/>
      <name val="Times New Roman"/>
      <family val="1"/>
    </font>
    <font>
      <sz val="18"/>
      <color theme="1"/>
      <name val="Calibri"/>
      <family val="2"/>
    </font>
    <font>
      <b/>
      <sz val="16"/>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medium"/>
      <bottom style="medium"/>
    </border>
    <border>
      <left style="thin"/>
      <right>
        <color indexed="63"/>
      </right>
      <top>
        <color indexed="63"/>
      </top>
      <bottom style="thin"/>
    </border>
    <border>
      <left style="medium"/>
      <right style="medium"/>
      <top style="thin"/>
      <bottom>
        <color indexed="63"/>
      </bottom>
    </border>
    <border>
      <left style="thin"/>
      <right>
        <color indexed="63"/>
      </right>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color rgb="FF000000"/>
      </left>
      <right style="thin">
        <color rgb="FF000000"/>
      </right>
      <top style="thin">
        <color rgb="FF000000"/>
      </top>
      <bottom style="medium"/>
    </border>
    <border>
      <left style="thin"/>
      <right style="thin"/>
      <top style="medium"/>
      <bottom style="medium"/>
    </border>
    <border>
      <left style="thin"/>
      <right style="thin"/>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medium"/>
      <bottom style="medium"/>
    </border>
    <border>
      <left>
        <color indexed="63"/>
      </left>
      <right style="medium">
        <color rgb="FF000000"/>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71">
    <xf numFmtId="0" fontId="0" fillId="0" borderId="0" xfId="0" applyFont="1" applyAlignment="1">
      <alignment/>
    </xf>
    <xf numFmtId="0" fontId="79" fillId="0" borderId="0" xfId="0" applyFont="1" applyFill="1" applyAlignment="1" applyProtection="1">
      <alignment/>
      <protection/>
    </xf>
    <xf numFmtId="0" fontId="79"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200" fontId="2" fillId="33" borderId="13" xfId="0" applyNumberFormat="1" applyFont="1" applyFill="1" applyBorder="1" applyAlignment="1" applyProtection="1">
      <alignment horizontal="left"/>
      <protection locked="0"/>
    </xf>
    <xf numFmtId="0" fontId="79" fillId="0" borderId="0" xfId="0" applyFont="1" applyAlignment="1">
      <alignment horizontal="left" vertical="center"/>
    </xf>
    <xf numFmtId="0" fontId="79" fillId="0" borderId="0" xfId="0" applyFont="1" applyAlignment="1">
      <alignment/>
    </xf>
    <xf numFmtId="0" fontId="79" fillId="0" borderId="0" xfId="0" applyFont="1" applyFill="1" applyAlignment="1">
      <alignment/>
    </xf>
    <xf numFmtId="0" fontId="79" fillId="0" borderId="0" xfId="0" applyFont="1" applyAlignment="1">
      <alignment wrapText="1"/>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80" fillId="34" borderId="15" xfId="0" applyFont="1" applyFill="1" applyBorder="1" applyAlignment="1">
      <alignment horizontal="center" vertical="center" wrapText="1"/>
    </xf>
    <xf numFmtId="0" fontId="16" fillId="10" borderId="16" xfId="0" applyFont="1" applyFill="1" applyBorder="1" applyAlignment="1" applyProtection="1">
      <alignment horizontal="left" vertical="top" wrapText="1"/>
      <protection/>
    </xf>
    <xf numFmtId="0" fontId="81"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9" fillId="10" borderId="19" xfId="0" applyFont="1" applyFill="1" applyBorder="1" applyAlignment="1">
      <alignment/>
    </xf>
    <xf numFmtId="0" fontId="79" fillId="10" borderId="20" xfId="0" applyFont="1" applyFill="1" applyBorder="1" applyAlignment="1">
      <alignment/>
    </xf>
    <xf numFmtId="0" fontId="79"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79" fillId="10" borderId="19" xfId="0" applyFont="1" applyFill="1" applyBorder="1" applyAlignment="1" applyProtection="1">
      <alignment/>
      <protection/>
    </xf>
    <xf numFmtId="0" fontId="79" fillId="10" borderId="20" xfId="0" applyFont="1" applyFill="1" applyBorder="1" applyAlignment="1" applyProtection="1">
      <alignment/>
      <protection/>
    </xf>
    <xf numFmtId="0" fontId="79" fillId="10" borderId="0" xfId="0" applyFont="1" applyFill="1" applyBorder="1" applyAlignment="1" applyProtection="1">
      <alignment/>
      <protection/>
    </xf>
    <xf numFmtId="0" fontId="79"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82"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83" fillId="10" borderId="18" xfId="0" applyFont="1" applyFill="1" applyBorder="1" applyAlignment="1">
      <alignment vertical="center"/>
    </xf>
    <xf numFmtId="0" fontId="83" fillId="10" borderId="21" xfId="0" applyFont="1" applyFill="1" applyBorder="1" applyAlignment="1">
      <alignment vertical="center"/>
    </xf>
    <xf numFmtId="0" fontId="0" fillId="0" borderId="0" xfId="0" applyAlignment="1">
      <alignment/>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9" fillId="10" borderId="18" xfId="0" applyFont="1" applyFill="1" applyBorder="1" applyAlignment="1">
      <alignment/>
    </xf>
    <xf numFmtId="0" fontId="79" fillId="10" borderId="21" xfId="0" applyFont="1" applyFill="1" applyBorder="1" applyAlignment="1">
      <alignment/>
    </xf>
    <xf numFmtId="0" fontId="79" fillId="10" borderId="22" xfId="0" applyFont="1" applyFill="1" applyBorder="1" applyAlignment="1">
      <alignment/>
    </xf>
    <xf numFmtId="0" fontId="84" fillId="10" borderId="0" xfId="0" applyFont="1" applyFill="1" applyBorder="1" applyAlignment="1">
      <alignment/>
    </xf>
    <xf numFmtId="0" fontId="85" fillId="10" borderId="0" xfId="0" applyFont="1" applyFill="1" applyBorder="1" applyAlignment="1">
      <alignment/>
    </xf>
    <xf numFmtId="0" fontId="84" fillId="0" borderId="26" xfId="0" applyFont="1" applyFill="1" applyBorder="1" applyAlignment="1">
      <alignment vertical="top" wrapText="1"/>
    </xf>
    <xf numFmtId="0" fontId="84" fillId="0" borderId="25" xfId="0" applyFont="1" applyFill="1" applyBorder="1" applyAlignment="1">
      <alignment vertical="top" wrapText="1"/>
    </xf>
    <xf numFmtId="0" fontId="84" fillId="0" borderId="27" xfId="0" applyFont="1" applyFill="1" applyBorder="1" applyAlignment="1">
      <alignment vertical="top" wrapText="1"/>
    </xf>
    <xf numFmtId="0" fontId="84" fillId="0" borderId="10" xfId="0" applyFont="1" applyFill="1" applyBorder="1" applyAlignment="1">
      <alignment vertical="top" wrapText="1"/>
    </xf>
    <xf numFmtId="0" fontId="84" fillId="0" borderId="28" xfId="0" applyFont="1" applyFill="1" applyBorder="1" applyAlignment="1">
      <alignment vertical="top" wrapText="1"/>
    </xf>
    <xf numFmtId="0" fontId="79" fillId="0" borderId="10" xfId="0" applyFont="1" applyFill="1" applyBorder="1" applyAlignment="1">
      <alignment vertical="top" wrapText="1"/>
    </xf>
    <xf numFmtId="0" fontId="79" fillId="10" borderId="24" xfId="0" applyFont="1" applyFill="1" applyBorder="1" applyAlignment="1">
      <alignment/>
    </xf>
    <xf numFmtId="0" fontId="86" fillId="0" borderId="10" xfId="0" applyFont="1" applyFill="1" applyBorder="1" applyAlignment="1">
      <alignment horizontal="center" vertical="top" wrapText="1"/>
    </xf>
    <xf numFmtId="0" fontId="86" fillId="0" borderId="28" xfId="0" applyFont="1" applyFill="1" applyBorder="1" applyAlignment="1">
      <alignment horizontal="center" vertical="top" wrapText="1"/>
    </xf>
    <xf numFmtId="0" fontId="86"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9" fillId="0" borderId="0" xfId="0" applyFont="1" applyFill="1" applyAlignment="1" applyProtection="1">
      <alignment horizontal="right"/>
      <protection/>
    </xf>
    <xf numFmtId="0" fontId="79" fillId="10" borderId="18" xfId="0" applyFont="1" applyFill="1" applyBorder="1" applyAlignment="1" applyProtection="1">
      <alignment horizontal="right"/>
      <protection/>
    </xf>
    <xf numFmtId="0" fontId="79" fillId="10" borderId="19" xfId="0" applyFont="1" applyFill="1" applyBorder="1" applyAlignment="1" applyProtection="1">
      <alignment horizontal="right"/>
      <protection/>
    </xf>
    <xf numFmtId="0" fontId="79" fillId="10" borderId="21" xfId="0" applyFont="1" applyFill="1" applyBorder="1" applyAlignment="1" applyProtection="1">
      <alignment horizontal="right"/>
      <protection/>
    </xf>
    <xf numFmtId="0" fontId="79"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7"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9" fillId="10" borderId="23" xfId="0" applyFont="1" applyFill="1" applyBorder="1" applyAlignment="1">
      <alignment/>
    </xf>
    <xf numFmtId="0" fontId="79" fillId="10" borderId="25" xfId="0" applyFont="1" applyFill="1" applyBorder="1" applyAlignment="1">
      <alignment/>
    </xf>
    <xf numFmtId="0" fontId="0" fillId="31" borderId="10" xfId="0" applyFill="1" applyBorder="1" applyAlignment="1" applyProtection="1">
      <alignment/>
      <protection locked="0"/>
    </xf>
    <xf numFmtId="0" fontId="88" fillId="31" borderId="29" xfId="58" applyFont="1" applyBorder="1" applyAlignment="1" applyProtection="1">
      <alignment horizontal="center" vertical="center"/>
      <protection locked="0"/>
    </xf>
    <xf numFmtId="0" fontId="88" fillId="31" borderId="30" xfId="58" applyFont="1" applyBorder="1" applyAlignment="1" applyProtection="1">
      <alignment horizontal="center" vertical="center"/>
      <protection locked="0"/>
    </xf>
    <xf numFmtId="0" fontId="88" fillId="36" borderId="29" xfId="58" applyFont="1" applyFill="1" applyBorder="1" applyAlignment="1" applyProtection="1">
      <alignment horizontal="center" vertical="center"/>
      <protection locked="0"/>
    </xf>
    <xf numFmtId="0" fontId="88" fillId="36" borderId="30" xfId="58" applyFont="1" applyFill="1" applyBorder="1" applyAlignment="1" applyProtection="1">
      <alignment horizontal="center" vertical="center"/>
      <protection locked="0"/>
    </xf>
    <xf numFmtId="10" fontId="88" fillId="31" borderId="29" xfId="58" applyNumberFormat="1" applyFont="1" applyBorder="1" applyAlignment="1" applyProtection="1">
      <alignment horizontal="center" vertical="center"/>
      <protection locked="0"/>
    </xf>
    <xf numFmtId="10" fontId="88" fillId="31" borderId="30" xfId="58" applyNumberFormat="1" applyFont="1" applyBorder="1" applyAlignment="1" applyProtection="1">
      <alignment horizontal="center" vertical="center"/>
      <protection locked="0"/>
    </xf>
    <xf numFmtId="10" fontId="88" fillId="36" borderId="29" xfId="58" applyNumberFormat="1" applyFont="1" applyFill="1" applyBorder="1" applyAlignment="1" applyProtection="1">
      <alignment horizontal="center" vertical="center"/>
      <protection locked="0"/>
    </xf>
    <xf numFmtId="10" fontId="88" fillId="36" borderId="30" xfId="58"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74" fillId="31" borderId="29" xfId="58" applyBorder="1" applyAlignment="1" applyProtection="1">
      <alignment wrapText="1"/>
      <protection locked="0"/>
    </xf>
    <xf numFmtId="0" fontId="74" fillId="36" borderId="29" xfId="58" applyFill="1" applyBorder="1" applyAlignment="1" applyProtection="1">
      <alignment wrapText="1"/>
      <protection locked="0"/>
    </xf>
    <xf numFmtId="10" fontId="74" fillId="31" borderId="29" xfId="58" applyNumberFormat="1" applyBorder="1" applyAlignment="1" applyProtection="1">
      <alignment horizontal="center" vertical="center" wrapText="1"/>
      <protection locked="0"/>
    </xf>
    <xf numFmtId="10" fontId="74" fillId="36" borderId="29" xfId="58" applyNumberFormat="1" applyFill="1" applyBorder="1" applyAlignment="1" applyProtection="1">
      <alignment horizontal="center" vertical="center" wrapText="1"/>
      <protection locked="0"/>
    </xf>
    <xf numFmtId="0" fontId="89" fillId="31" borderId="31" xfId="58" applyFont="1" applyBorder="1" applyAlignment="1" applyProtection="1">
      <alignment vertical="center" wrapText="1"/>
      <protection locked="0"/>
    </xf>
    <xf numFmtId="0" fontId="89" fillId="31" borderId="29" xfId="58" applyFont="1" applyBorder="1" applyAlignment="1" applyProtection="1">
      <alignment horizontal="center" vertical="center"/>
      <protection locked="0"/>
    </xf>
    <xf numFmtId="0" fontId="89" fillId="31" borderId="30" xfId="58" applyFont="1" applyBorder="1" applyAlignment="1" applyProtection="1">
      <alignment horizontal="center" vertical="center"/>
      <protection locked="0"/>
    </xf>
    <xf numFmtId="0" fontId="89" fillId="36" borderId="29" xfId="58" applyFont="1" applyFill="1" applyBorder="1" applyAlignment="1" applyProtection="1">
      <alignment horizontal="center" vertical="center"/>
      <protection locked="0"/>
    </xf>
    <xf numFmtId="0" fontId="89" fillId="36" borderId="31" xfId="58" applyFont="1" applyFill="1" applyBorder="1" applyAlignment="1" applyProtection="1">
      <alignment vertical="center" wrapText="1"/>
      <protection locked="0"/>
    </xf>
    <xf numFmtId="0" fontId="89" fillId="36" borderId="30" xfId="58" applyFont="1" applyFill="1" applyBorder="1" applyAlignment="1" applyProtection="1">
      <alignment horizontal="center" vertical="center"/>
      <protection locked="0"/>
    </xf>
    <xf numFmtId="0" fontId="89" fillId="31" borderId="30" xfId="58" applyFont="1" applyBorder="1" applyAlignment="1" applyProtection="1">
      <alignment vertical="center"/>
      <protection locked="0"/>
    </xf>
    <xf numFmtId="0" fontId="89" fillId="36" borderId="30" xfId="58" applyFont="1" applyFill="1" applyBorder="1" applyAlignment="1" applyProtection="1">
      <alignment vertical="center"/>
      <protection locked="0"/>
    </xf>
    <xf numFmtId="0" fontId="89" fillId="31" borderId="32" xfId="58" applyFont="1" applyBorder="1" applyAlignment="1" applyProtection="1">
      <alignment vertical="center"/>
      <protection locked="0"/>
    </xf>
    <xf numFmtId="0" fontId="89" fillId="36" borderId="32" xfId="58" applyFont="1" applyFill="1" applyBorder="1" applyAlignment="1" applyProtection="1">
      <alignment vertical="center"/>
      <protection locked="0"/>
    </xf>
    <xf numFmtId="0" fontId="74" fillId="31" borderId="29" xfId="58" applyBorder="1" applyAlignment="1" applyProtection="1">
      <alignment horizontal="center" vertical="center"/>
      <protection locked="0"/>
    </xf>
    <xf numFmtId="10" fontId="74" fillId="31" borderId="29" xfId="58" applyNumberFormat="1" applyBorder="1" applyAlignment="1" applyProtection="1">
      <alignment horizontal="center" vertical="center"/>
      <protection locked="0"/>
    </xf>
    <xf numFmtId="0" fontId="74" fillId="36" borderId="29" xfId="58" applyFill="1" applyBorder="1" applyAlignment="1" applyProtection="1">
      <alignment horizontal="center" vertical="center"/>
      <protection locked="0"/>
    </xf>
    <xf numFmtId="10" fontId="74" fillId="36" borderId="29" xfId="58" applyNumberFormat="1" applyFill="1" applyBorder="1" applyAlignment="1" applyProtection="1">
      <alignment horizontal="center" vertical="center"/>
      <protection locked="0"/>
    </xf>
    <xf numFmtId="0" fontId="74" fillId="31" borderId="29" xfId="58" applyBorder="1" applyAlignment="1" applyProtection="1">
      <alignment/>
      <protection locked="0"/>
    </xf>
    <xf numFmtId="0" fontId="89" fillId="31" borderId="33" xfId="58" applyFont="1" applyBorder="1" applyAlignment="1" applyProtection="1">
      <alignment vertical="center" wrapText="1"/>
      <protection locked="0"/>
    </xf>
    <xf numFmtId="0" fontId="89" fillId="31" borderId="34" xfId="58" applyFont="1" applyBorder="1" applyAlignment="1" applyProtection="1">
      <alignment horizontal="center" vertical="center"/>
      <protection locked="0"/>
    </xf>
    <xf numFmtId="0" fontId="74" fillId="36" borderId="29" xfId="58" applyFill="1" applyBorder="1" applyAlignment="1" applyProtection="1">
      <alignment/>
      <protection locked="0"/>
    </xf>
    <xf numFmtId="0" fontId="89" fillId="36" borderId="33" xfId="58" applyFont="1" applyFill="1" applyBorder="1" applyAlignment="1" applyProtection="1">
      <alignment vertical="center" wrapText="1"/>
      <protection locked="0"/>
    </xf>
    <xf numFmtId="0" fontId="89" fillId="36" borderId="34" xfId="58" applyFont="1" applyFill="1" applyBorder="1" applyAlignment="1" applyProtection="1">
      <alignment horizontal="center" vertical="center"/>
      <protection locked="0"/>
    </xf>
    <xf numFmtId="0" fontId="74" fillId="31" borderId="29" xfId="58" applyBorder="1" applyAlignment="1" applyProtection="1">
      <alignment vertical="center" wrapText="1"/>
      <protection locked="0"/>
    </xf>
    <xf numFmtId="0" fontId="74" fillId="31" borderId="31" xfId="58" applyBorder="1" applyAlignment="1" applyProtection="1">
      <alignment vertical="center" wrapText="1"/>
      <protection locked="0"/>
    </xf>
    <xf numFmtId="0" fontId="74" fillId="36" borderId="29" xfId="58" applyFill="1" applyBorder="1" applyAlignment="1" applyProtection="1">
      <alignment vertical="center" wrapText="1"/>
      <protection locked="0"/>
    </xf>
    <xf numFmtId="0" fontId="74" fillId="36" borderId="31" xfId="58" applyFill="1" applyBorder="1" applyAlignment="1" applyProtection="1">
      <alignment vertical="center" wrapText="1"/>
      <protection locked="0"/>
    </xf>
    <xf numFmtId="0" fontId="74" fillId="31" borderId="30" xfId="58" applyBorder="1" applyAlignment="1" applyProtection="1">
      <alignment horizontal="center" vertical="center"/>
      <protection locked="0"/>
    </xf>
    <xf numFmtId="0" fontId="74" fillId="36" borderId="30" xfId="58" applyFill="1" applyBorder="1" applyAlignment="1" applyProtection="1">
      <alignment horizontal="center" vertical="center"/>
      <protection locked="0"/>
    </xf>
    <xf numFmtId="0" fontId="74" fillId="31" borderId="30" xfId="58" applyBorder="1" applyAlignment="1" applyProtection="1">
      <alignment vertical="center" wrapText="1"/>
      <protection locked="0"/>
    </xf>
    <xf numFmtId="0" fontId="74" fillId="36" borderId="30" xfId="58" applyFill="1" applyBorder="1" applyAlignment="1" applyProtection="1">
      <alignment vertical="center" wrapText="1"/>
      <protection locked="0"/>
    </xf>
    <xf numFmtId="0" fontId="74" fillId="31" borderId="35" xfId="58" applyBorder="1" applyAlignment="1" applyProtection="1">
      <alignment/>
      <protection locked="0"/>
    </xf>
    <xf numFmtId="10" fontId="74" fillId="31" borderId="36" xfId="58" applyNumberFormat="1" applyBorder="1" applyAlignment="1" applyProtection="1">
      <alignment horizontal="center" vertical="center"/>
      <protection locked="0"/>
    </xf>
    <xf numFmtId="0" fontId="74" fillId="36" borderId="35" xfId="58" applyFill="1" applyBorder="1" applyAlignment="1" applyProtection="1">
      <alignment/>
      <protection locked="0"/>
    </xf>
    <xf numFmtId="10" fontId="74" fillId="36" borderId="36" xfId="58" applyNumberFormat="1" applyFill="1" applyBorder="1" applyAlignment="1" applyProtection="1">
      <alignment horizontal="center" vertical="center"/>
      <protection locked="0"/>
    </xf>
    <xf numFmtId="0" fontId="89" fillId="31" borderId="29" xfId="58" applyFont="1" applyBorder="1" applyAlignment="1" applyProtection="1">
      <alignment horizontal="center" vertical="center" wrapText="1"/>
      <protection locked="0"/>
    </xf>
    <xf numFmtId="0" fontId="89" fillId="36" borderId="29" xfId="58" applyFont="1" applyFill="1" applyBorder="1" applyAlignment="1" applyProtection="1">
      <alignment horizontal="center" vertical="center" wrapText="1"/>
      <protection locked="0"/>
    </xf>
    <xf numFmtId="0" fontId="74" fillId="31" borderId="33" xfId="58" applyBorder="1" applyAlignment="1" applyProtection="1">
      <alignment vertical="center"/>
      <protection locked="0"/>
    </xf>
    <xf numFmtId="0" fontId="74" fillId="31" borderId="0" xfId="58" applyAlignment="1" applyProtection="1">
      <alignment/>
      <protection/>
    </xf>
    <xf numFmtId="0" fontId="67" fillId="29" borderId="0" xfId="49" applyAlignment="1" applyProtection="1">
      <alignment/>
      <protection/>
    </xf>
    <xf numFmtId="0" fontId="62" fillId="26" borderId="0" xfId="39" applyAlignment="1" applyProtection="1">
      <alignment/>
      <protection/>
    </xf>
    <xf numFmtId="0" fontId="90" fillId="10" borderId="19" xfId="0" applyFont="1" applyFill="1" applyBorder="1" applyAlignment="1">
      <alignment vertical="top" wrapText="1"/>
    </xf>
    <xf numFmtId="0" fontId="90" fillId="10" borderId="20" xfId="0" applyFont="1" applyFill="1" applyBorder="1" applyAlignment="1">
      <alignment vertical="top" wrapText="1"/>
    </xf>
    <xf numFmtId="0" fontId="71" fillId="10" borderId="24" xfId="55" applyFill="1" applyBorder="1" applyAlignment="1" applyProtection="1">
      <alignment vertical="top" wrapText="1"/>
      <protection/>
    </xf>
    <xf numFmtId="0" fontId="71" fillId="10" borderId="25" xfId="55" applyFill="1" applyBorder="1" applyAlignment="1" applyProtection="1">
      <alignment vertical="top" wrapText="1"/>
      <protection/>
    </xf>
    <xf numFmtId="0" fontId="74" fillId="36" borderId="37" xfId="58" applyFill="1" applyBorder="1" applyAlignment="1" applyProtection="1">
      <alignment vertical="center"/>
      <protection locked="0"/>
    </xf>
    <xf numFmtId="0" fontId="0" fillId="0" borderId="0" xfId="0" applyAlignment="1">
      <alignment vertical="center" wrapText="1"/>
    </xf>
    <xf numFmtId="0" fontId="14"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77" fillId="0" borderId="0" xfId="0" applyFont="1" applyAlignment="1">
      <alignment horizontal="left" vertical="top" wrapText="1"/>
    </xf>
    <xf numFmtId="0" fontId="77" fillId="0" borderId="0" xfId="0" applyFont="1" applyAlignment="1">
      <alignment horizontal="left" vertical="top"/>
    </xf>
    <xf numFmtId="0" fontId="79" fillId="0" borderId="0" xfId="0" applyFont="1" applyAlignment="1">
      <alignment horizontal="left" vertical="top"/>
    </xf>
    <xf numFmtId="0" fontId="0" fillId="0" borderId="0" xfId="0" applyFill="1" applyAlignment="1">
      <alignment horizontal="left" vertical="top"/>
    </xf>
    <xf numFmtId="0" fontId="77" fillId="0" borderId="0" xfId="0" applyFont="1" applyFill="1" applyAlignment="1">
      <alignment horizontal="left" vertical="top"/>
    </xf>
    <xf numFmtId="0" fontId="77" fillId="0" borderId="0" xfId="0" applyFont="1" applyFill="1" applyAlignment="1">
      <alignment horizontal="left" vertical="top" wrapText="1"/>
    </xf>
    <xf numFmtId="0" fontId="0" fillId="33" borderId="0" xfId="0" applyFill="1" applyAlignment="1">
      <alignment/>
    </xf>
    <xf numFmtId="0" fontId="79" fillId="0" borderId="0" xfId="0" applyFont="1" applyFill="1" applyAlignment="1">
      <alignment horizontal="left" vertical="top" wrapText="1"/>
    </xf>
    <xf numFmtId="0" fontId="79" fillId="0" borderId="0" xfId="0" applyFont="1" applyFill="1" applyAlignment="1">
      <alignment horizontal="left" vertical="top"/>
    </xf>
    <xf numFmtId="0" fontId="79" fillId="0" borderId="0" xfId="0" applyFont="1" applyFill="1" applyAlignment="1">
      <alignment wrapText="1"/>
    </xf>
    <xf numFmtId="0" fontId="79" fillId="0" borderId="0" xfId="0" applyFont="1" applyFill="1" applyAlignment="1">
      <alignment horizontal="center" vertical="top"/>
    </xf>
    <xf numFmtId="0" fontId="79" fillId="37" borderId="18" xfId="0" applyFont="1" applyFill="1" applyBorder="1" applyAlignment="1">
      <alignment/>
    </xf>
    <xf numFmtId="0" fontId="79" fillId="37" borderId="19" xfId="0" applyFont="1" applyFill="1" applyBorder="1" applyAlignment="1">
      <alignment horizontal="center" vertical="top"/>
    </xf>
    <xf numFmtId="0" fontId="79" fillId="37" borderId="19" xfId="0" applyFont="1" applyFill="1" applyBorder="1" applyAlignment="1">
      <alignment wrapText="1"/>
    </xf>
    <xf numFmtId="0" fontId="79" fillId="37" borderId="20" xfId="0" applyFont="1" applyFill="1" applyBorder="1" applyAlignment="1">
      <alignment/>
    </xf>
    <xf numFmtId="0" fontId="79" fillId="37" borderId="21" xfId="0" applyFont="1" applyFill="1" applyBorder="1" applyAlignment="1">
      <alignment/>
    </xf>
    <xf numFmtId="0" fontId="79" fillId="37" borderId="22" xfId="0" applyFont="1" applyFill="1" applyBorder="1" applyAlignment="1">
      <alignment/>
    </xf>
    <xf numFmtId="0" fontId="91" fillId="37" borderId="0" xfId="0" applyFont="1" applyFill="1" applyBorder="1" applyAlignment="1">
      <alignment horizontal="center"/>
    </xf>
    <xf numFmtId="0" fontId="87" fillId="37" borderId="0" xfId="0" applyFont="1" applyFill="1" applyBorder="1" applyAlignment="1">
      <alignment horizontal="left" vertical="top" wrapText="1"/>
    </xf>
    <xf numFmtId="0" fontId="87" fillId="37" borderId="0" xfId="0" applyFont="1" applyFill="1" applyBorder="1" applyAlignment="1">
      <alignment horizontal="left" vertical="top"/>
    </xf>
    <xf numFmtId="0" fontId="79" fillId="37" borderId="0" xfId="0" applyFont="1" applyFill="1" applyBorder="1" applyAlignment="1">
      <alignment horizontal="center" vertical="top"/>
    </xf>
    <xf numFmtId="0" fontId="79" fillId="37" borderId="0" xfId="0" applyFont="1" applyFill="1" applyBorder="1" applyAlignment="1">
      <alignment horizontal="left" vertical="top" wrapText="1"/>
    </xf>
    <xf numFmtId="0" fontId="79" fillId="37" borderId="0" xfId="0" applyFont="1" applyFill="1" applyBorder="1" applyAlignment="1">
      <alignment horizontal="left" vertical="top"/>
    </xf>
    <xf numFmtId="0" fontId="79" fillId="37" borderId="23" xfId="0" applyFont="1" applyFill="1" applyBorder="1" applyAlignment="1">
      <alignment/>
    </xf>
    <xf numFmtId="0" fontId="79" fillId="37" borderId="24" xfId="0" applyFont="1" applyFill="1" applyBorder="1" applyAlignment="1">
      <alignment horizontal="center" vertical="top"/>
    </xf>
    <xf numFmtId="0" fontId="79" fillId="37" borderId="24" xfId="0" applyFont="1" applyFill="1" applyBorder="1" applyAlignment="1">
      <alignment horizontal="left" vertical="top" wrapText="1"/>
    </xf>
    <xf numFmtId="0" fontId="79" fillId="37" borderId="25" xfId="0" applyFont="1" applyFill="1" applyBorder="1" applyAlignment="1">
      <alignment/>
    </xf>
    <xf numFmtId="0" fontId="0" fillId="0" borderId="0" xfId="0" applyFill="1" applyAlignment="1">
      <alignment horizontal="left" vertical="center"/>
    </xf>
    <xf numFmtId="0" fontId="0" fillId="10" borderId="0" xfId="0" applyFill="1" applyAlignment="1">
      <alignment horizontal="left" vertical="top"/>
    </xf>
    <xf numFmtId="0" fontId="79" fillId="10" borderId="0" xfId="0" applyFont="1" applyFill="1" applyAlignment="1">
      <alignment horizontal="left" vertical="top"/>
    </xf>
    <xf numFmtId="0" fontId="77" fillId="10" borderId="0" xfId="0" applyFont="1" applyFill="1" applyAlignment="1">
      <alignment horizontal="left" vertical="top"/>
    </xf>
    <xf numFmtId="0" fontId="0" fillId="10" borderId="0" xfId="0" applyFill="1" applyAlignment="1">
      <alignment horizontal="left" vertical="top" wrapText="1"/>
    </xf>
    <xf numFmtId="0" fontId="77" fillId="10" borderId="0" xfId="0" applyFont="1" applyFill="1" applyAlignment="1">
      <alignment horizontal="left" vertical="top" wrapText="1"/>
    </xf>
    <xf numFmtId="0" fontId="0" fillId="37" borderId="0" xfId="0" applyFill="1" applyBorder="1" applyAlignment="1">
      <alignment/>
    </xf>
    <xf numFmtId="0" fontId="87" fillId="37" borderId="0" xfId="0" applyFont="1" applyFill="1" applyBorder="1" applyAlignment="1">
      <alignment/>
    </xf>
    <xf numFmtId="0" fontId="79" fillId="37" borderId="0" xfId="0" applyFont="1" applyFill="1" applyBorder="1" applyAlignment="1">
      <alignment/>
    </xf>
    <xf numFmtId="0" fontId="0" fillId="37" borderId="0" xfId="0" applyFill="1" applyBorder="1" applyAlignment="1">
      <alignment horizontal="left" vertical="top"/>
    </xf>
    <xf numFmtId="0" fontId="77" fillId="37" borderId="0" xfId="0" applyFont="1" applyFill="1" applyBorder="1" applyAlignment="1">
      <alignment horizontal="left" vertical="top"/>
    </xf>
    <xf numFmtId="0" fontId="77"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79"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3" xfId="0" applyFill="1" applyBorder="1" applyAlignment="1">
      <alignment horizontal="left" vertical="top"/>
    </xf>
    <xf numFmtId="0" fontId="0" fillId="10" borderId="18" xfId="0" applyFill="1" applyBorder="1" applyAlignment="1">
      <alignment horizontal="left" vertical="top"/>
    </xf>
    <xf numFmtId="0" fontId="0" fillId="37" borderId="19" xfId="0" applyFill="1" applyBorder="1" applyAlignment="1">
      <alignment horizontal="left" vertical="top"/>
    </xf>
    <xf numFmtId="0" fontId="0" fillId="37" borderId="20" xfId="0" applyFill="1" applyBorder="1" applyAlignment="1">
      <alignment horizontal="left" vertical="top"/>
    </xf>
    <xf numFmtId="0" fontId="0" fillId="37" borderId="22" xfId="0" applyFill="1" applyBorder="1" applyAlignment="1">
      <alignment/>
    </xf>
    <xf numFmtId="0" fontId="0" fillId="10" borderId="21" xfId="0" applyFill="1" applyBorder="1" applyAlignment="1">
      <alignment horizontal="left" vertical="top"/>
    </xf>
    <xf numFmtId="0" fontId="0" fillId="37" borderId="22" xfId="0" applyFill="1" applyBorder="1" applyAlignment="1">
      <alignment horizontal="left" vertical="top"/>
    </xf>
    <xf numFmtId="0" fontId="0" fillId="37" borderId="22" xfId="0" applyFill="1" applyBorder="1" applyAlignment="1">
      <alignment horizontal="left" vertical="top" wrapText="1"/>
    </xf>
    <xf numFmtId="0" fontId="79" fillId="10" borderId="21" xfId="0" applyFont="1" applyFill="1" applyBorder="1" applyAlignment="1">
      <alignment horizontal="left" vertical="top"/>
    </xf>
    <xf numFmtId="0" fontId="79" fillId="37" borderId="22" xfId="0" applyFont="1" applyFill="1" applyBorder="1" applyAlignment="1">
      <alignment horizontal="left" vertical="top"/>
    </xf>
    <xf numFmtId="0" fontId="77" fillId="37" borderId="22" xfId="0" applyFont="1" applyFill="1" applyBorder="1" applyAlignment="1">
      <alignment horizontal="left" vertical="top"/>
    </xf>
    <xf numFmtId="0" fontId="77" fillId="37" borderId="22" xfId="0" applyFont="1" applyFill="1" applyBorder="1" applyAlignment="1">
      <alignment horizontal="left" vertical="top" wrapText="1"/>
    </xf>
    <xf numFmtId="0" fontId="0" fillId="10" borderId="21" xfId="0" applyFill="1" applyBorder="1" applyAlignment="1">
      <alignment horizontal="left" vertical="center"/>
    </xf>
    <xf numFmtId="0" fontId="0" fillId="37" borderId="22" xfId="0" applyFill="1" applyBorder="1" applyAlignment="1">
      <alignment horizontal="left" vertical="center"/>
    </xf>
    <xf numFmtId="0" fontId="77" fillId="10" borderId="21" xfId="0" applyFont="1" applyFill="1" applyBorder="1" applyAlignment="1">
      <alignment horizontal="left" vertical="top"/>
    </xf>
    <xf numFmtId="0" fontId="0" fillId="10" borderId="22" xfId="0" applyFill="1" applyBorder="1" applyAlignment="1">
      <alignment horizontal="left" vertical="top"/>
    </xf>
    <xf numFmtId="0" fontId="0" fillId="10" borderId="24" xfId="0" applyFill="1" applyBorder="1" applyAlignment="1">
      <alignment horizontal="left" vertical="top"/>
    </xf>
    <xf numFmtId="0" fontId="0" fillId="10" borderId="25" xfId="0" applyFill="1" applyBorder="1" applyAlignment="1">
      <alignment horizontal="left" vertical="top"/>
    </xf>
    <xf numFmtId="0" fontId="79" fillId="0" borderId="38" xfId="0" applyFont="1" applyFill="1" applyBorder="1" applyAlignment="1">
      <alignment horizontal="left" vertical="top"/>
    </xf>
    <xf numFmtId="0" fontId="79" fillId="0" borderId="39" xfId="0" applyFont="1" applyFill="1" applyBorder="1" applyAlignment="1">
      <alignment horizontal="left" vertical="center" wrapText="1"/>
    </xf>
    <xf numFmtId="0" fontId="79" fillId="0" borderId="30" xfId="0" applyFont="1" applyFill="1" applyBorder="1" applyAlignment="1">
      <alignment horizontal="left" vertical="top" wrapText="1"/>
    </xf>
    <xf numFmtId="0" fontId="79" fillId="0" borderId="40" xfId="0" applyFont="1" applyFill="1" applyBorder="1" applyAlignment="1">
      <alignment horizontal="left" vertical="top" wrapText="1"/>
    </xf>
    <xf numFmtId="0" fontId="79" fillId="0" borderId="16"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16" xfId="0" applyFill="1" applyBorder="1" applyAlignment="1">
      <alignment horizontal="left" vertical="top" wrapText="1"/>
    </xf>
    <xf numFmtId="0" fontId="79" fillId="0" borderId="30" xfId="0" applyFont="1" applyFill="1" applyBorder="1" applyAlignment="1">
      <alignment wrapText="1"/>
    </xf>
    <xf numFmtId="0" fontId="87" fillId="0" borderId="39" xfId="0" applyFont="1" applyFill="1" applyBorder="1" applyAlignment="1">
      <alignment horizontal="center" vertical="center"/>
    </xf>
    <xf numFmtId="0" fontId="87" fillId="0" borderId="41" xfId="0" applyFont="1" applyFill="1" applyBorder="1" applyAlignment="1">
      <alignment horizontal="center" vertical="center"/>
    </xf>
    <xf numFmtId="0" fontId="87" fillId="0" borderId="42" xfId="0" applyFont="1" applyFill="1" applyBorder="1" applyAlignment="1">
      <alignment horizontal="center" vertical="center"/>
    </xf>
    <xf numFmtId="0" fontId="79" fillId="0" borderId="43" xfId="0" applyFont="1" applyFill="1" applyBorder="1" applyAlignment="1">
      <alignment horizontal="left" vertical="top" wrapText="1"/>
    </xf>
    <xf numFmtId="0" fontId="79" fillId="0" borderId="30" xfId="0" applyFont="1" applyFill="1" applyBorder="1" applyAlignment="1">
      <alignment horizontal="left" vertical="top"/>
    </xf>
    <xf numFmtId="0" fontId="79" fillId="10" borderId="0" xfId="0" applyFont="1" applyFill="1" applyAlignment="1">
      <alignment/>
    </xf>
    <xf numFmtId="0" fontId="79" fillId="10" borderId="0" xfId="0" applyFont="1" applyFill="1" applyBorder="1" applyAlignment="1">
      <alignment horizontal="left" vertical="top"/>
    </xf>
    <xf numFmtId="0" fontId="79" fillId="10" borderId="18" xfId="0" applyFont="1" applyFill="1" applyBorder="1" applyAlignment="1">
      <alignment horizontal="left" vertical="top"/>
    </xf>
    <xf numFmtId="0" fontId="79" fillId="10" borderId="19" xfId="0" applyFont="1" applyFill="1" applyBorder="1" applyAlignment="1">
      <alignment horizontal="left" vertical="top"/>
    </xf>
    <xf numFmtId="0" fontId="79" fillId="10" borderId="20" xfId="0" applyFont="1" applyFill="1" applyBorder="1" applyAlignment="1">
      <alignment horizontal="left" vertical="top"/>
    </xf>
    <xf numFmtId="0" fontId="79" fillId="10" borderId="22" xfId="0" applyFont="1" applyFill="1" applyBorder="1" applyAlignment="1">
      <alignment horizontal="left" vertical="top"/>
    </xf>
    <xf numFmtId="0" fontId="87" fillId="10" borderId="0" xfId="0" applyFont="1" applyFill="1" applyBorder="1" applyAlignment="1">
      <alignment horizontal="left" vertical="top"/>
    </xf>
    <xf numFmtId="0" fontId="87" fillId="10" borderId="0" xfId="0" applyFont="1" applyFill="1" applyBorder="1" applyAlignment="1">
      <alignment horizontal="left" vertical="top" wrapText="1"/>
    </xf>
    <xf numFmtId="0" fontId="79" fillId="10" borderId="23" xfId="0" applyFont="1" applyFill="1" applyBorder="1" applyAlignment="1">
      <alignment horizontal="left" vertical="top"/>
    </xf>
    <xf numFmtId="0" fontId="79" fillId="10" borderId="24" xfId="0" applyFont="1" applyFill="1" applyBorder="1" applyAlignment="1">
      <alignment horizontal="left" vertical="top"/>
    </xf>
    <xf numFmtId="0" fontId="79" fillId="10" borderId="25" xfId="0" applyFont="1" applyFill="1" applyBorder="1" applyAlignment="1">
      <alignment horizontal="left" vertical="top"/>
    </xf>
    <xf numFmtId="0" fontId="0" fillId="0" borderId="41" xfId="0" applyFill="1" applyBorder="1" applyAlignment="1">
      <alignment horizontal="left" vertical="center" wrapText="1"/>
    </xf>
    <xf numFmtId="0" fontId="87" fillId="37" borderId="38" xfId="0" applyFont="1" applyFill="1" applyBorder="1" applyAlignment="1">
      <alignment horizontal="center" vertical="center"/>
    </xf>
    <xf numFmtId="0" fontId="87" fillId="37" borderId="44" xfId="0" applyFont="1" applyFill="1" applyBorder="1" applyAlignment="1">
      <alignment horizontal="center" vertical="center" wrapText="1"/>
    </xf>
    <xf numFmtId="0" fontId="71" fillId="33" borderId="11" xfId="55" applyFill="1" applyBorder="1" applyAlignment="1" applyProtection="1">
      <alignment/>
      <protection locked="0"/>
    </xf>
    <xf numFmtId="0" fontId="79" fillId="0" borderId="29" xfId="0" applyFont="1" applyBorder="1" applyAlignment="1">
      <alignment horizontal="left" vertical="top" wrapText="1"/>
    </xf>
    <xf numFmtId="0" fontId="84" fillId="0" borderId="45" xfId="0" applyFont="1" applyBorder="1" applyAlignment="1">
      <alignment horizontal="left" vertical="top" wrapText="1"/>
    </xf>
    <xf numFmtId="0" fontId="79" fillId="0" borderId="45" xfId="0" applyFont="1" applyBorder="1" applyAlignment="1">
      <alignment horizontal="left" vertical="top" wrapText="1"/>
    </xf>
    <xf numFmtId="0" fontId="0" fillId="0" borderId="0" xfId="0" applyAlignment="1">
      <alignment wrapText="1"/>
    </xf>
    <xf numFmtId="0" fontId="89" fillId="36" borderId="30" xfId="58" applyFont="1" applyFill="1" applyBorder="1" applyAlignment="1" applyProtection="1">
      <alignment horizontal="center" vertical="center" wrapText="1"/>
      <protection locked="0"/>
    </xf>
    <xf numFmtId="0" fontId="2" fillId="0" borderId="29" xfId="0" applyFont="1" applyBorder="1" applyAlignment="1">
      <alignment horizontal="left" vertical="top" wrapText="1"/>
    </xf>
    <xf numFmtId="0" fontId="0" fillId="33" borderId="10" xfId="0" applyFill="1" applyBorder="1" applyAlignment="1">
      <alignment horizontal="center" vertical="center"/>
    </xf>
    <xf numFmtId="0" fontId="84" fillId="33" borderId="26" xfId="0" applyFont="1" applyFill="1" applyBorder="1" applyAlignment="1">
      <alignment vertical="top" wrapText="1"/>
    </xf>
    <xf numFmtId="0" fontId="84" fillId="0" borderId="25" xfId="0" applyFont="1" applyBorder="1" applyAlignment="1">
      <alignment horizontal="left" vertical="top" wrapText="1"/>
    </xf>
    <xf numFmtId="0" fontId="14" fillId="33" borderId="11" xfId="0" applyFont="1" applyFill="1" applyBorder="1" applyAlignment="1" applyProtection="1">
      <alignment horizontal="left" vertical="top" wrapText="1"/>
      <protection/>
    </xf>
    <xf numFmtId="0" fontId="79" fillId="10" borderId="18" xfId="0" applyFont="1" applyFill="1" applyBorder="1" applyAlignment="1">
      <alignment horizontal="left" vertical="center"/>
    </xf>
    <xf numFmtId="0" fontId="79" fillId="10" borderId="19" xfId="0" applyFont="1" applyFill="1" applyBorder="1" applyAlignment="1">
      <alignment horizontal="left" vertical="center"/>
    </xf>
    <xf numFmtId="0" fontId="79" fillId="10" borderId="19" xfId="0" applyFont="1" applyFill="1" applyBorder="1" applyAlignment="1">
      <alignment/>
    </xf>
    <xf numFmtId="0" fontId="79" fillId="10" borderId="20" xfId="0" applyFont="1" applyFill="1" applyBorder="1" applyAlignment="1">
      <alignment/>
    </xf>
    <xf numFmtId="0" fontId="79" fillId="0" borderId="10" xfId="0" applyFont="1" applyBorder="1" applyAlignment="1">
      <alignment wrapText="1"/>
    </xf>
    <xf numFmtId="0" fontId="79" fillId="0" borderId="10" xfId="0" applyFont="1" applyBorder="1" applyAlignment="1">
      <alignment/>
    </xf>
    <xf numFmtId="0" fontId="3" fillId="33" borderId="4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2" fillId="33" borderId="38" xfId="0" applyFont="1" applyFill="1" applyBorder="1" applyAlignment="1" applyProtection="1">
      <alignment vertical="top" wrapText="1"/>
      <protection/>
    </xf>
    <xf numFmtId="0" fontId="2" fillId="33" borderId="44" xfId="0" applyFont="1" applyFill="1" applyBorder="1" applyAlignment="1" applyProtection="1">
      <alignment vertical="top" wrapText="1"/>
      <protection/>
    </xf>
    <xf numFmtId="0" fontId="2" fillId="33" borderId="30" xfId="0" applyFont="1" applyFill="1" applyBorder="1" applyAlignment="1" applyProtection="1">
      <alignment vertical="top" wrapText="1"/>
      <protection/>
    </xf>
    <xf numFmtId="0" fontId="2" fillId="33" borderId="48" xfId="0" applyFont="1" applyFill="1" applyBorder="1" applyAlignment="1" applyProtection="1">
      <alignment vertical="top" wrapText="1"/>
      <protection/>
    </xf>
    <xf numFmtId="0" fontId="3" fillId="33" borderId="49" xfId="0" applyFont="1" applyFill="1" applyBorder="1" applyAlignment="1" applyProtection="1">
      <alignment horizontal="right" vertical="center" wrapText="1"/>
      <protection/>
    </xf>
    <xf numFmtId="0" fontId="2" fillId="33" borderId="17" xfId="0" applyFont="1" applyFill="1" applyBorder="1" applyAlignment="1" applyProtection="1">
      <alignment vertical="top" wrapText="1"/>
      <protection/>
    </xf>
    <xf numFmtId="0" fontId="3" fillId="33" borderId="49"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42" xfId="0" applyFont="1" applyFill="1" applyBorder="1" applyAlignment="1" applyProtection="1">
      <alignment vertical="top" wrapText="1"/>
      <protection/>
    </xf>
    <xf numFmtId="0" fontId="2" fillId="33" borderId="50"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33" borderId="39"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0" fontId="2" fillId="33" borderId="51" xfId="0" applyFont="1" applyFill="1" applyBorder="1" applyAlignment="1" applyProtection="1">
      <alignment vertical="top" wrapText="1"/>
      <protection/>
    </xf>
    <xf numFmtId="0" fontId="2" fillId="33" borderId="52"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3" fontId="2" fillId="10" borderId="15" xfId="0" applyNumberFormat="1"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xf>
    <xf numFmtId="0" fontId="2" fillId="33" borderId="53" xfId="0" applyFont="1" applyFill="1" applyBorder="1" applyAlignment="1" applyProtection="1">
      <alignment vertical="top" wrapText="1"/>
      <protection/>
    </xf>
    <xf numFmtId="0" fontId="2" fillId="33" borderId="54" xfId="0" applyFont="1" applyFill="1" applyBorder="1" applyAlignment="1" applyProtection="1">
      <alignment vertical="top" wrapText="1"/>
      <protection/>
    </xf>
    <xf numFmtId="0" fontId="3" fillId="33" borderId="0" xfId="0" applyFont="1" applyFill="1" applyBorder="1" applyAlignment="1" applyProtection="1">
      <alignment horizontal="right" vertical="center" wrapText="1"/>
      <protection/>
    </xf>
    <xf numFmtId="0" fontId="2" fillId="33" borderId="0" xfId="0" applyFont="1" applyFill="1" applyBorder="1" applyAlignment="1" applyProtection="1">
      <alignment vertical="top" wrapText="1"/>
      <protection/>
    </xf>
    <xf numFmtId="0" fontId="14" fillId="33" borderId="34" xfId="0" applyFont="1" applyFill="1" applyBorder="1" applyAlignment="1" applyProtection="1">
      <alignment vertical="top" wrapText="1"/>
      <protection/>
    </xf>
    <xf numFmtId="0" fontId="71" fillId="33" borderId="12" xfId="55" applyFill="1" applyBorder="1" applyAlignment="1" applyProtection="1">
      <alignment/>
      <protection locked="0"/>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3" fillId="33" borderId="39" xfId="0" applyFont="1" applyFill="1" applyBorder="1" applyAlignment="1" applyProtection="1">
      <alignment vertical="top" wrapText="1"/>
      <protection/>
    </xf>
    <xf numFmtId="1" fontId="2" fillId="33" borderId="12"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left" vertical="center"/>
      <protection locked="0"/>
    </xf>
    <xf numFmtId="1" fontId="2" fillId="33" borderId="51" xfId="0" applyNumberFormat="1" applyFont="1" applyFill="1" applyBorder="1" applyAlignment="1" applyProtection="1">
      <alignment horizontal="left" vertical="center"/>
      <protection locked="0"/>
    </xf>
    <xf numFmtId="1" fontId="2" fillId="33" borderId="10" xfId="0" applyNumberFormat="1" applyFont="1" applyFill="1" applyBorder="1" applyAlignment="1" applyProtection="1">
      <alignment horizontal="left" vertical="center"/>
      <protection locked="0"/>
    </xf>
    <xf numFmtId="0" fontId="2" fillId="10" borderId="0" xfId="0" applyFont="1" applyFill="1" applyBorder="1" applyAlignment="1" applyProtection="1">
      <alignment/>
      <protection/>
    </xf>
    <xf numFmtId="0" fontId="2" fillId="10" borderId="24" xfId="0" applyFont="1" applyFill="1" applyBorder="1" applyAlignment="1" applyProtection="1">
      <alignment vertical="center"/>
      <protection/>
    </xf>
    <xf numFmtId="0" fontId="2" fillId="10" borderId="0" xfId="0" applyFont="1" applyFill="1" applyBorder="1" applyAlignment="1" applyProtection="1">
      <alignment horizontal="left" vertical="center"/>
      <protection/>
    </xf>
    <xf numFmtId="0" fontId="3" fillId="10" borderId="0" xfId="0" applyFont="1" applyFill="1" applyBorder="1" applyAlignment="1" applyProtection="1">
      <alignment horizontal="center"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35" borderId="10" xfId="0" applyFont="1" applyFill="1" applyBorder="1" applyAlignment="1" applyProtection="1">
      <alignment horizontal="center" vertical="center"/>
      <protection/>
    </xf>
    <xf numFmtId="0" fontId="84" fillId="0" borderId="22" xfId="0" applyFont="1" applyFill="1" applyBorder="1" applyAlignment="1">
      <alignment vertical="top" wrapText="1"/>
    </xf>
    <xf numFmtId="0" fontId="79" fillId="0" borderId="40" xfId="0" applyFont="1" applyFill="1" applyBorder="1" applyAlignment="1">
      <alignment/>
    </xf>
    <xf numFmtId="0" fontId="87" fillId="0" borderId="10" xfId="0" applyFont="1" applyFill="1" applyBorder="1" applyAlignment="1" applyProtection="1">
      <alignment horizontal="center"/>
      <protection/>
    </xf>
    <xf numFmtId="0" fontId="3" fillId="33" borderId="29"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wrapText="1"/>
      <protection/>
    </xf>
    <xf numFmtId="210" fontId="2" fillId="33" borderId="30" xfId="0" applyNumberFormat="1" applyFont="1" applyFill="1" applyBorder="1" applyAlignment="1" applyProtection="1">
      <alignment horizontal="center" vertical="center" wrapText="1"/>
      <protection/>
    </xf>
    <xf numFmtId="0" fontId="79" fillId="0" borderId="39" xfId="0" applyFont="1" applyBorder="1" applyAlignment="1">
      <alignment wrapText="1"/>
    </xf>
    <xf numFmtId="0" fontId="79" fillId="0" borderId="39" xfId="0" applyFont="1" applyBorder="1" applyAlignment="1">
      <alignment vertical="top" wrapText="1"/>
    </xf>
    <xf numFmtId="0" fontId="3" fillId="33" borderId="41" xfId="0" applyFont="1" applyFill="1" applyBorder="1" applyAlignment="1" applyProtection="1">
      <alignment vertical="top" wrapText="1"/>
      <protection/>
    </xf>
    <xf numFmtId="0" fontId="79" fillId="0" borderId="38" xfId="0" applyFont="1" applyBorder="1" applyAlignment="1">
      <alignment wrapText="1"/>
    </xf>
    <xf numFmtId="210" fontId="3" fillId="33" borderId="47" xfId="0" applyNumberFormat="1" applyFont="1" applyFill="1" applyBorder="1" applyAlignment="1" applyProtection="1">
      <alignment horizontal="center" vertical="center" wrapText="1"/>
      <protection/>
    </xf>
    <xf numFmtId="4" fontId="2" fillId="10" borderId="0" xfId="0" applyNumberFormat="1" applyFont="1" applyFill="1" applyBorder="1" applyAlignment="1" applyProtection="1">
      <alignment horizontal="center" vertical="top" wrapText="1"/>
      <protection/>
    </xf>
    <xf numFmtId="0" fontId="2" fillId="33" borderId="29" xfId="0" applyFont="1" applyFill="1" applyBorder="1" applyAlignment="1" applyProtection="1">
      <alignment horizontal="center" vertical="center" wrapText="1"/>
      <protection/>
    </xf>
    <xf numFmtId="0" fontId="79" fillId="0" borderId="42" xfId="0" applyFont="1" applyBorder="1" applyAlignment="1">
      <alignment wrapText="1"/>
    </xf>
    <xf numFmtId="0" fontId="3" fillId="33" borderId="49" xfId="0" applyFont="1" applyFill="1" applyBorder="1" applyAlignment="1" applyProtection="1">
      <alignment vertical="top" wrapText="1"/>
      <protection/>
    </xf>
    <xf numFmtId="210" fontId="3" fillId="33" borderId="17" xfId="0" applyNumberFormat="1" applyFont="1" applyFill="1" applyBorder="1" applyAlignment="1" applyProtection="1">
      <alignment horizontal="center" vertical="center" wrapText="1"/>
      <protection/>
    </xf>
    <xf numFmtId="3" fontId="2" fillId="33" borderId="29" xfId="0" applyNumberFormat="1" applyFont="1" applyFill="1" applyBorder="1" applyAlignment="1" applyProtection="1">
      <alignment horizontal="center" vertical="center" wrapText="1"/>
      <protection/>
    </xf>
    <xf numFmtId="0" fontId="3" fillId="33" borderId="55" xfId="0" applyFont="1" applyFill="1" applyBorder="1" applyAlignment="1" applyProtection="1">
      <alignment horizontal="left" vertical="center" wrapText="1"/>
      <protection/>
    </xf>
    <xf numFmtId="210" fontId="2" fillId="33" borderId="30" xfId="0" applyNumberFormat="1" applyFont="1" applyFill="1" applyBorder="1" applyAlignment="1" applyProtection="1">
      <alignment horizontal="center" vertical="top" wrapText="1"/>
      <protection/>
    </xf>
    <xf numFmtId="210" fontId="79" fillId="0" borderId="16" xfId="0" applyNumberFormat="1" applyFont="1" applyBorder="1" applyAlignment="1">
      <alignment horizontal="center" vertical="center"/>
    </xf>
    <xf numFmtId="210" fontId="3" fillId="33" borderId="56" xfId="0" applyNumberFormat="1" applyFont="1" applyFill="1" applyBorder="1" applyAlignment="1" applyProtection="1">
      <alignment horizontal="center" vertical="center" wrapText="1"/>
      <protection/>
    </xf>
    <xf numFmtId="0" fontId="79" fillId="0" borderId="29" xfId="0" applyFont="1" applyFill="1" applyBorder="1" applyAlignment="1">
      <alignment horizontal="left" vertical="top" wrapText="1"/>
    </xf>
    <xf numFmtId="0" fontId="79" fillId="0" borderId="30" xfId="0" applyFont="1" applyFill="1" applyBorder="1" applyAlignment="1">
      <alignment horizontal="left" vertical="top" wrapText="1"/>
    </xf>
    <xf numFmtId="0" fontId="3" fillId="33" borderId="29" xfId="0" applyFont="1" applyFill="1" applyBorder="1" applyAlignment="1" applyProtection="1">
      <alignment horizontal="center" vertical="center" wrapText="1"/>
      <protection/>
    </xf>
    <xf numFmtId="0" fontId="79" fillId="33" borderId="28"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2" fillId="33" borderId="39" xfId="0" applyFont="1" applyFill="1" applyBorder="1" applyAlignment="1" applyProtection="1">
      <alignment vertical="top" wrapText="1"/>
      <protection/>
    </xf>
    <xf numFmtId="0" fontId="2" fillId="33" borderId="48" xfId="0" applyFont="1" applyFill="1" applyBorder="1" applyAlignment="1" applyProtection="1">
      <alignment vertical="top" wrapText="1"/>
      <protection/>
    </xf>
    <xf numFmtId="0" fontId="2" fillId="35" borderId="10" xfId="0" applyFont="1" applyFill="1" applyBorder="1" applyAlignment="1" applyProtection="1">
      <alignment horizontal="center" vertical="center"/>
      <protection/>
    </xf>
    <xf numFmtId="210" fontId="2" fillId="0" borderId="29" xfId="0" applyNumberFormat="1" applyFont="1" applyFill="1" applyBorder="1" applyAlignment="1" applyProtection="1">
      <alignment horizontal="center" vertical="center" wrapText="1"/>
      <protection/>
    </xf>
    <xf numFmtId="0" fontId="87" fillId="0" borderId="46" xfId="0" applyFont="1" applyBorder="1" applyAlignment="1">
      <alignment vertical="center" wrapText="1"/>
    </xf>
    <xf numFmtId="0" fontId="87" fillId="0" borderId="41" xfId="0" applyFont="1" applyBorder="1" applyAlignment="1">
      <alignment horizontal="center" vertical="center"/>
    </xf>
    <xf numFmtId="0" fontId="87" fillId="0" borderId="40" xfId="0" applyFont="1" applyBorder="1" applyAlignment="1">
      <alignment horizontal="center" vertical="center"/>
    </xf>
    <xf numFmtId="0" fontId="87" fillId="0" borderId="16" xfId="0" applyFont="1" applyBorder="1" applyAlignment="1">
      <alignment horizontal="center" vertical="center" wrapText="1"/>
    </xf>
    <xf numFmtId="0" fontId="79" fillId="0" borderId="39" xfId="0" applyFont="1" applyBorder="1" applyAlignment="1">
      <alignment vertical="center" wrapText="1"/>
    </xf>
    <xf numFmtId="0" fontId="87" fillId="0" borderId="29" xfId="0" applyFont="1" applyBorder="1" applyAlignment="1">
      <alignment horizontal="center" vertical="center"/>
    </xf>
    <xf numFmtId="0" fontId="79" fillId="0" borderId="29" xfId="0" applyFont="1" applyBorder="1" applyAlignment="1">
      <alignment vertical="center" wrapText="1"/>
    </xf>
    <xf numFmtId="0" fontId="87" fillId="33" borderId="29" xfId="0" applyFont="1" applyFill="1" applyBorder="1" applyAlignment="1">
      <alignment horizontal="center" vertical="center"/>
    </xf>
    <xf numFmtId="0" fontId="87" fillId="0" borderId="30" xfId="0" applyFont="1" applyBorder="1" applyAlignment="1">
      <alignment horizontal="center" vertical="center" wrapText="1"/>
    </xf>
    <xf numFmtId="0" fontId="79" fillId="0" borderId="39" xfId="0" applyFont="1" applyFill="1" applyBorder="1" applyAlignment="1">
      <alignment horizontal="left" vertical="top" wrapText="1"/>
    </xf>
    <xf numFmtId="0" fontId="79" fillId="0" borderId="57" xfId="0" applyFont="1" applyBorder="1" applyAlignment="1">
      <alignment horizontal="left" vertical="top" wrapText="1"/>
    </xf>
    <xf numFmtId="0" fontId="79" fillId="0" borderId="40" xfId="0" applyFont="1" applyBorder="1" applyAlignment="1">
      <alignment horizontal="left" vertical="top" wrapText="1"/>
    </xf>
    <xf numFmtId="0" fontId="79" fillId="0" borderId="41" xfId="0" applyFont="1" applyFill="1" applyBorder="1" applyAlignment="1">
      <alignment horizontal="left" vertical="top" wrapText="1"/>
    </xf>
    <xf numFmtId="0" fontId="87" fillId="0" borderId="44" xfId="0" applyFont="1" applyFill="1" applyBorder="1" applyAlignment="1">
      <alignment horizontal="left" vertical="center" wrapText="1"/>
    </xf>
    <xf numFmtId="0" fontId="2" fillId="33" borderId="12"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86" fillId="33" borderId="29" xfId="0" applyFont="1" applyFill="1" applyBorder="1" applyAlignment="1" applyProtection="1">
      <alignment horizontal="center" vertical="center" wrapText="1"/>
      <protection/>
    </xf>
    <xf numFmtId="0" fontId="79" fillId="10" borderId="39" xfId="0" applyFont="1" applyFill="1" applyBorder="1" applyAlignment="1">
      <alignment vertical="center" wrapText="1"/>
    </xf>
    <xf numFmtId="0" fontId="79" fillId="10" borderId="42" xfId="0" applyFont="1" applyFill="1" applyBorder="1" applyAlignment="1">
      <alignment vertical="center" wrapText="1"/>
    </xf>
    <xf numFmtId="0" fontId="87" fillId="10" borderId="49" xfId="0" applyFont="1" applyFill="1" applyBorder="1" applyAlignment="1">
      <alignment horizontal="center" vertical="center" wrapText="1"/>
    </xf>
    <xf numFmtId="0" fontId="3" fillId="33" borderId="58"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74" fillId="36" borderId="29" xfId="58" applyFill="1" applyBorder="1" applyAlignment="1" applyProtection="1">
      <alignment horizontal="center" vertical="center" wrapText="1"/>
      <protection locked="0"/>
    </xf>
    <xf numFmtId="0" fontId="86" fillId="0" borderId="10" xfId="0" applyFont="1" applyFill="1" applyBorder="1" applyAlignment="1">
      <alignment vertical="top" wrapText="1"/>
    </xf>
    <xf numFmtId="0" fontId="84" fillId="33" borderId="38" xfId="0" applyFont="1" applyFill="1" applyBorder="1" applyAlignment="1" applyProtection="1">
      <alignment vertical="top" wrapText="1"/>
      <protection/>
    </xf>
    <xf numFmtId="0" fontId="3" fillId="33" borderId="29" xfId="0" applyFont="1" applyFill="1" applyBorder="1" applyAlignment="1" applyProtection="1">
      <alignment vertical="center" wrapText="1"/>
      <protection/>
    </xf>
    <xf numFmtId="3" fontId="3" fillId="33" borderId="29" xfId="0" applyNumberFormat="1" applyFont="1" applyFill="1" applyBorder="1" applyAlignment="1" applyProtection="1">
      <alignment horizontal="center" vertical="center" wrapText="1"/>
      <protection/>
    </xf>
    <xf numFmtId="0" fontId="2" fillId="33" borderId="29" xfId="0" applyFont="1" applyFill="1" applyBorder="1" applyAlignment="1" applyProtection="1">
      <alignment vertical="top" wrapText="1"/>
      <protection/>
    </xf>
    <xf numFmtId="0" fontId="87" fillId="0" borderId="29" xfId="0" applyFont="1" applyBorder="1" applyAlignment="1">
      <alignment vertical="center" wrapText="1"/>
    </xf>
    <xf numFmtId="0" fontId="2" fillId="0" borderId="29" xfId="0" applyFont="1" applyBorder="1" applyAlignment="1">
      <alignment vertical="center" wrapText="1"/>
    </xf>
    <xf numFmtId="222" fontId="2" fillId="33" borderId="29" xfId="0" applyNumberFormat="1" applyFont="1" applyFill="1" applyBorder="1" applyAlignment="1" applyProtection="1">
      <alignment horizontal="center" vertical="center" wrapText="1"/>
      <protection/>
    </xf>
    <xf numFmtId="0" fontId="79" fillId="0" borderId="29" xfId="0" applyFont="1" applyBorder="1" applyAlignment="1">
      <alignment wrapText="1"/>
    </xf>
    <xf numFmtId="0" fontId="3" fillId="33" borderId="29" xfId="0" applyFont="1" applyFill="1" applyBorder="1" applyAlignment="1" applyProtection="1">
      <alignment vertical="top" wrapText="1"/>
      <protection/>
    </xf>
    <xf numFmtId="210" fontId="3" fillId="33" borderId="29" xfId="0" applyNumberFormat="1" applyFont="1" applyFill="1" applyBorder="1" applyAlignment="1" applyProtection="1">
      <alignment horizontal="center" vertical="center" wrapText="1"/>
      <protection/>
    </xf>
    <xf numFmtId="0" fontId="2" fillId="0" borderId="29" xfId="0" applyFont="1" applyBorder="1" applyAlignment="1">
      <alignment vertical="top" wrapText="1"/>
    </xf>
    <xf numFmtId="210" fontId="2" fillId="33" borderId="29" xfId="0" applyNumberFormat="1" applyFont="1" applyFill="1" applyBorder="1" applyAlignment="1" applyProtection="1">
      <alignment horizontal="center" vertical="center" wrapText="1"/>
      <protection/>
    </xf>
    <xf numFmtId="0" fontId="87" fillId="0" borderId="29" xfId="0" applyFont="1" applyBorder="1" applyAlignment="1">
      <alignment wrapText="1"/>
    </xf>
    <xf numFmtId="0" fontId="3" fillId="33" borderId="29" xfId="0" applyFont="1" applyFill="1" applyBorder="1" applyAlignment="1" applyProtection="1">
      <alignment horizontal="left" vertical="center" wrapText="1"/>
      <protection/>
    </xf>
    <xf numFmtId="0" fontId="87" fillId="0" borderId="29" xfId="0" applyFont="1" applyBorder="1" applyAlignment="1">
      <alignment wrapText="1"/>
    </xf>
    <xf numFmtId="3" fontId="86" fillId="33" borderId="29" xfId="0" applyNumberFormat="1" applyFont="1" applyFill="1" applyBorder="1" applyAlignment="1" applyProtection="1">
      <alignment horizontal="center" vertical="center" wrapText="1"/>
      <protection/>
    </xf>
    <xf numFmtId="0" fontId="86" fillId="0" borderId="29" xfId="0" applyFont="1" applyBorder="1" applyAlignment="1">
      <alignment vertical="center" wrapText="1"/>
    </xf>
    <xf numFmtId="210" fontId="86" fillId="0" borderId="29" xfId="0" applyNumberFormat="1"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210" fontId="2" fillId="33" borderId="54" xfId="0" applyNumberFormat="1" applyFont="1" applyFill="1" applyBorder="1" applyAlignment="1" applyProtection="1">
      <alignment horizontal="center" vertical="center" wrapText="1"/>
      <protection/>
    </xf>
    <xf numFmtId="210" fontId="2" fillId="33" borderId="43" xfId="0" applyNumberFormat="1" applyFont="1" applyFill="1" applyBorder="1" applyAlignment="1" applyProtection="1">
      <alignment horizontal="center" vertical="center" wrapText="1"/>
      <protection/>
    </xf>
    <xf numFmtId="17" fontId="2" fillId="33" borderId="29" xfId="0" applyNumberFormat="1" applyFont="1" applyFill="1" applyBorder="1" applyAlignment="1" applyProtection="1">
      <alignment horizontal="center" vertical="center" wrapText="1"/>
      <protection/>
    </xf>
    <xf numFmtId="0" fontId="2" fillId="0" borderId="29" xfId="0" applyFont="1" applyBorder="1" applyAlignment="1">
      <alignment horizontal="left" vertical="top" wrapText="1"/>
    </xf>
    <xf numFmtId="3" fontId="2" fillId="33" borderId="29" xfId="0" applyNumberFormat="1" applyFont="1" applyFill="1" applyBorder="1" applyAlignment="1" applyProtection="1">
      <alignment horizontal="center" vertical="center" wrapText="1"/>
      <protection/>
    </xf>
    <xf numFmtId="0" fontId="2" fillId="0" borderId="29" xfId="0" applyFont="1" applyBorder="1" applyAlignment="1">
      <alignment vertical="center" wrapText="1"/>
    </xf>
    <xf numFmtId="0" fontId="79" fillId="0" borderId="0" xfId="0" applyFont="1" applyBorder="1" applyAlignment="1">
      <alignment horizontal="center" wrapText="1"/>
    </xf>
    <xf numFmtId="0" fontId="87" fillId="0" borderId="49" xfId="0" applyFont="1" applyBorder="1" applyAlignment="1">
      <alignment wrapText="1"/>
    </xf>
    <xf numFmtId="0" fontId="79" fillId="0" borderId="46" xfId="0" applyFont="1" applyBorder="1" applyAlignment="1">
      <alignment wrapText="1"/>
    </xf>
    <xf numFmtId="9" fontId="87" fillId="33" borderId="29" xfId="0" applyNumberFormat="1" applyFont="1" applyFill="1" applyBorder="1" applyAlignment="1">
      <alignment horizontal="center" vertical="center"/>
    </xf>
    <xf numFmtId="0" fontId="79" fillId="0" borderId="0" xfId="0" applyFont="1" applyBorder="1" applyAlignment="1">
      <alignment vertical="center" wrapText="1"/>
    </xf>
    <xf numFmtId="0" fontId="79" fillId="0" borderId="21" xfId="0" applyFont="1" applyBorder="1" applyAlignment="1">
      <alignment vertical="center" wrapText="1"/>
    </xf>
    <xf numFmtId="0" fontId="87" fillId="0" borderId="36" xfId="0" applyFont="1" applyBorder="1" applyAlignment="1">
      <alignment horizontal="center" vertical="center"/>
    </xf>
    <xf numFmtId="9" fontId="87" fillId="0" borderId="36" xfId="0" applyNumberFormat="1" applyFont="1" applyBorder="1" applyAlignment="1">
      <alignment horizontal="center" vertical="center"/>
    </xf>
    <xf numFmtId="0" fontId="87" fillId="0" borderId="32" xfId="0" applyFont="1" applyBorder="1" applyAlignment="1">
      <alignment horizontal="center" vertical="center" wrapText="1"/>
    </xf>
    <xf numFmtId="0" fontId="2" fillId="0" borderId="10" xfId="0" applyFont="1" applyBorder="1" applyAlignment="1">
      <alignment vertical="top" wrapText="1"/>
    </xf>
    <xf numFmtId="0" fontId="3" fillId="33" borderId="59" xfId="0" applyFont="1" applyFill="1" applyBorder="1" applyAlignment="1" applyProtection="1">
      <alignment horizontal="center" vertical="center" wrapText="1"/>
      <protection/>
    </xf>
    <xf numFmtId="0" fontId="74" fillId="31" borderId="37" xfId="58" applyBorder="1" applyAlignment="1" applyProtection="1">
      <alignment horizontal="center" vertical="center"/>
      <protection locked="0"/>
    </xf>
    <xf numFmtId="0" fontId="74" fillId="36" borderId="37" xfId="58" applyFill="1" applyBorder="1" applyAlignment="1" applyProtection="1">
      <alignment horizontal="center" vertical="center"/>
      <protection locked="0"/>
    </xf>
    <xf numFmtId="0" fontId="74" fillId="36" borderId="33" xfId="58" applyFill="1" applyBorder="1" applyAlignment="1" applyProtection="1">
      <alignment horizontal="center" vertical="center" wrapText="1"/>
      <protection locked="0"/>
    </xf>
    <xf numFmtId="0" fontId="74" fillId="36" borderId="34" xfId="58" applyFill="1" applyBorder="1" applyAlignment="1" applyProtection="1">
      <alignment horizontal="center" vertical="center"/>
      <protection locked="0"/>
    </xf>
    <xf numFmtId="0" fontId="74" fillId="36" borderId="37" xfId="58" applyFill="1" applyBorder="1" applyAlignment="1" applyProtection="1">
      <alignment horizontal="center" vertical="center" wrapText="1"/>
      <protection locked="0"/>
    </xf>
    <xf numFmtId="14" fontId="2" fillId="33" borderId="11" xfId="0" applyNumberFormat="1"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horizontal="center"/>
    </xf>
    <xf numFmtId="0" fontId="79" fillId="0" borderId="38" xfId="0" applyFont="1" applyBorder="1" applyAlignment="1">
      <alignment vertical="center" wrapText="1"/>
    </xf>
    <xf numFmtId="0" fontId="87" fillId="0" borderId="60" xfId="0" applyFont="1" applyBorder="1" applyAlignment="1">
      <alignment horizontal="center" vertical="center"/>
    </xf>
    <xf numFmtId="0" fontId="79" fillId="0" borderId="60" xfId="0" applyFont="1" applyBorder="1" applyAlignment="1">
      <alignment vertical="center" wrapText="1"/>
    </xf>
    <xf numFmtId="9" fontId="87" fillId="0" borderId="60" xfId="0" applyNumberFormat="1" applyFont="1" applyBorder="1" applyAlignment="1">
      <alignment horizontal="center" vertical="center"/>
    </xf>
    <xf numFmtId="0" fontId="87" fillId="0" borderId="44" xfId="0" applyFont="1" applyBorder="1" applyAlignment="1">
      <alignment horizontal="center" vertical="center" wrapText="1"/>
    </xf>
    <xf numFmtId="0" fontId="79" fillId="0" borderId="41" xfId="0" applyFont="1" applyBorder="1" applyAlignment="1">
      <alignment vertical="center" wrapText="1"/>
    </xf>
    <xf numFmtId="0" fontId="79" fillId="0" borderId="40" xfId="0" applyFont="1" applyBorder="1" applyAlignment="1">
      <alignment vertical="center" wrapText="1"/>
    </xf>
    <xf numFmtId="9" fontId="87" fillId="0" borderId="40" xfId="0" applyNumberFormat="1" applyFont="1" applyBorder="1" applyAlignment="1">
      <alignment horizontal="center" vertical="center"/>
    </xf>
    <xf numFmtId="0" fontId="2" fillId="0" borderId="29" xfId="0" applyFont="1" applyFill="1" applyBorder="1" applyAlignment="1">
      <alignment horizontal="left" vertical="top" wrapText="1"/>
    </xf>
    <xf numFmtId="0" fontId="2" fillId="0" borderId="26" xfId="0" applyFont="1" applyFill="1" applyBorder="1" applyAlignment="1">
      <alignment vertical="top" wrapText="1"/>
    </xf>
    <xf numFmtId="0" fontId="79" fillId="0"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59" xfId="0" applyFont="1" applyFill="1" applyBorder="1" applyAlignment="1" applyProtection="1">
      <alignment horizontal="center" vertical="center" wrapText="1"/>
      <protection/>
    </xf>
    <xf numFmtId="0" fontId="79" fillId="33" borderId="43"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79" fillId="33" borderId="30"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4" fillId="33" borderId="30" xfId="0" applyFont="1" applyFill="1" applyBorder="1" applyAlignment="1" applyProtection="1">
      <alignment horizontal="center" vertical="center" wrapText="1"/>
      <protection/>
    </xf>
    <xf numFmtId="0" fontId="92" fillId="6" borderId="30" xfId="0" applyFont="1" applyFill="1" applyBorder="1" applyAlignment="1">
      <alignment horizontal="center" vertical="center" wrapText="1"/>
    </xf>
    <xf numFmtId="0" fontId="92" fillId="6" borderId="29" xfId="0" applyFont="1" applyFill="1" applyBorder="1" applyAlignment="1">
      <alignment horizontal="center" vertical="center" wrapText="1"/>
    </xf>
    <xf numFmtId="0" fontId="92" fillId="6" borderId="33" xfId="0" applyFont="1" applyFill="1" applyBorder="1" applyAlignment="1">
      <alignment horizontal="center" vertical="center" wrapText="1"/>
    </xf>
    <xf numFmtId="0" fontId="92" fillId="6" borderId="29" xfId="0" applyFont="1" applyFill="1" applyBorder="1" applyAlignment="1">
      <alignment horizontal="center" wrapText="1"/>
    </xf>
    <xf numFmtId="0" fontId="0" fillId="0" borderId="0" xfId="0" applyAlignment="1">
      <alignment horizontal="left"/>
    </xf>
    <xf numFmtId="0" fontId="92" fillId="6" borderId="30" xfId="0" applyFont="1" applyFill="1" applyBorder="1" applyAlignment="1">
      <alignment horizontal="center" wrapText="1"/>
    </xf>
    <xf numFmtId="0" fontId="92" fillId="6" borderId="37" xfId="0" applyFont="1" applyFill="1" applyBorder="1" applyAlignment="1">
      <alignment horizontal="center" wrapText="1"/>
    </xf>
    <xf numFmtId="0" fontId="92" fillId="6" borderId="34" xfId="0" applyFont="1" applyFill="1" applyBorder="1" applyAlignment="1">
      <alignment horizontal="center" vertical="center" wrapText="1"/>
    </xf>
    <xf numFmtId="0" fontId="92" fillId="6" borderId="33" xfId="0" applyFont="1" applyFill="1" applyBorder="1" applyAlignment="1">
      <alignment horizontal="center" vertical="center"/>
    </xf>
    <xf numFmtId="0" fontId="92" fillId="6" borderId="60" xfId="0" applyFont="1" applyFill="1" applyBorder="1" applyAlignment="1">
      <alignment horizontal="center" vertical="center" wrapText="1"/>
    </xf>
    <xf numFmtId="0" fontId="92" fillId="6" borderId="61" xfId="0" applyFont="1" applyFill="1" applyBorder="1" applyAlignment="1">
      <alignment horizontal="center" vertical="center"/>
    </xf>
    <xf numFmtId="0" fontId="92" fillId="6" borderId="37" xfId="0" applyFont="1" applyFill="1" applyBorder="1" applyAlignment="1">
      <alignment horizontal="center" vertical="center" wrapText="1"/>
    </xf>
    <xf numFmtId="0" fontId="92" fillId="6" borderId="43" xfId="0" applyFont="1" applyFill="1" applyBorder="1" applyAlignment="1">
      <alignment horizontal="center" vertical="center"/>
    </xf>
    <xf numFmtId="0" fontId="92" fillId="6" borderId="59" xfId="0" applyFont="1" applyFill="1" applyBorder="1" applyAlignment="1">
      <alignment horizontal="center" vertical="center"/>
    </xf>
    <xf numFmtId="0" fontId="0" fillId="0" borderId="0" xfId="0" applyAlignment="1">
      <alignment horizontal="left" vertical="center" wrapText="1"/>
    </xf>
    <xf numFmtId="0" fontId="92" fillId="6" borderId="31" xfId="0" applyFont="1" applyFill="1" applyBorder="1" applyAlignment="1">
      <alignment horizontal="center" vertical="center" wrapText="1"/>
    </xf>
    <xf numFmtId="0" fontId="92" fillId="6" borderId="50" xfId="0" applyFont="1" applyFill="1" applyBorder="1" applyAlignment="1">
      <alignment horizontal="center" vertical="center"/>
    </xf>
    <xf numFmtId="0" fontId="92" fillId="6" borderId="39" xfId="0" applyFont="1" applyFill="1" applyBorder="1" applyAlignment="1">
      <alignment horizontal="center" vertical="center" wrapText="1"/>
    </xf>
    <xf numFmtId="0" fontId="0" fillId="0" borderId="0" xfId="0" applyAlignment="1">
      <alignment horizontal="left" wrapText="1"/>
    </xf>
    <xf numFmtId="0" fontId="92" fillId="6" borderId="36" xfId="0" applyFont="1" applyFill="1" applyBorder="1" applyAlignment="1">
      <alignment horizontal="center" vertical="center" wrapText="1"/>
    </xf>
    <xf numFmtId="0" fontId="54" fillId="33" borderId="29" xfId="0" applyFont="1" applyFill="1" applyBorder="1" applyAlignment="1">
      <alignment vertical="center" wrapText="1"/>
    </xf>
    <xf numFmtId="0" fontId="93" fillId="0" borderId="29" xfId="0" applyFont="1" applyBorder="1" applyAlignment="1">
      <alignment vertical="center" wrapText="1"/>
    </xf>
    <xf numFmtId="0" fontId="92" fillId="6" borderId="44" xfId="0" applyFont="1" applyFill="1" applyBorder="1" applyAlignment="1">
      <alignment horizontal="center" vertical="center"/>
    </xf>
    <xf numFmtId="0" fontId="92" fillId="6" borderId="29" xfId="0" applyFont="1" applyFill="1" applyBorder="1" applyAlignment="1">
      <alignment horizontal="left" vertical="center" wrapText="1"/>
    </xf>
    <xf numFmtId="0" fontId="92" fillId="6" borderId="43" xfId="0" applyFont="1" applyFill="1" applyBorder="1" applyAlignment="1">
      <alignment horizontal="center" vertical="center" wrapText="1"/>
    </xf>
    <xf numFmtId="0" fontId="92" fillId="6" borderId="59" xfId="0" applyFont="1" applyFill="1" applyBorder="1" applyAlignment="1">
      <alignment horizontal="center" vertical="center" wrapText="1"/>
    </xf>
    <xf numFmtId="0" fontId="94" fillId="0" borderId="29" xfId="0" applyFont="1" applyBorder="1" applyAlignment="1">
      <alignment horizontal="left" vertical="center"/>
    </xf>
    <xf numFmtId="0" fontId="94" fillId="0" borderId="37" xfId="0" applyFont="1" applyBorder="1" applyAlignment="1">
      <alignment horizontal="left" vertical="center"/>
    </xf>
    <xf numFmtId="0" fontId="93" fillId="0" borderId="60" xfId="0" applyFont="1" applyBorder="1" applyAlignment="1">
      <alignment horizontal="left" vertical="center"/>
    </xf>
    <xf numFmtId="0" fontId="93" fillId="0" borderId="62" xfId="0" applyFont="1" applyBorder="1" applyAlignment="1">
      <alignment horizontal="left" vertical="center"/>
    </xf>
    <xf numFmtId="0" fontId="92" fillId="6" borderId="44" xfId="0" applyFont="1" applyFill="1" applyBorder="1" applyAlignment="1">
      <alignment horizontal="left" vertical="center" wrapText="1"/>
    </xf>
    <xf numFmtId="0" fontId="92" fillId="6" borderId="37" xfId="0" applyFont="1" applyFill="1" applyBorder="1" applyAlignment="1">
      <alignment horizontal="left" vertical="center" wrapText="1"/>
    </xf>
    <xf numFmtId="0" fontId="0" fillId="0" borderId="17" xfId="0" applyBorder="1" applyAlignment="1">
      <alignment/>
    </xf>
    <xf numFmtId="0" fontId="0" fillId="4" borderId="10" xfId="0" applyFill="1" applyBorder="1" applyAlignment="1">
      <alignment/>
    </xf>
    <xf numFmtId="0" fontId="83" fillId="10" borderId="0" xfId="0" applyFont="1" applyFill="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wrapText="1"/>
    </xf>
    <xf numFmtId="0" fontId="2" fillId="0" borderId="10" xfId="0" applyFont="1" applyFill="1" applyBorder="1" applyAlignment="1">
      <alignment horizontal="left" vertical="top" wrapText="1"/>
    </xf>
    <xf numFmtId="0" fontId="74" fillId="31" borderId="29" xfId="58" applyBorder="1" applyAlignment="1" applyProtection="1">
      <alignment horizontal="center" vertical="center" wrapText="1"/>
      <protection locked="0"/>
    </xf>
    <xf numFmtId="0" fontId="74" fillId="31" borderId="30" xfId="58" applyBorder="1" applyAlignment="1" applyProtection="1">
      <alignment horizontal="center" vertical="center" wrapText="1"/>
      <protection locked="0"/>
    </xf>
    <xf numFmtId="0" fontId="74" fillId="36" borderId="30" xfId="58" applyFill="1" applyBorder="1" applyAlignment="1" applyProtection="1">
      <alignment horizontal="center" vertical="center" wrapText="1"/>
      <protection locked="0"/>
    </xf>
    <xf numFmtId="0" fontId="3" fillId="10" borderId="0" xfId="0" applyFont="1" applyFill="1" applyAlignment="1">
      <alignment horizontal="left" vertical="center" wrapText="1"/>
    </xf>
    <xf numFmtId="0" fontId="14" fillId="33" borderId="51" xfId="0" applyFont="1" applyFill="1" applyBorder="1" applyAlignment="1" applyProtection="1">
      <alignment vertical="top" wrapText="1"/>
      <protection/>
    </xf>
    <xf numFmtId="0" fontId="14" fillId="33" borderId="63" xfId="0" applyFont="1" applyFill="1" applyBorder="1" applyAlignment="1" applyProtection="1">
      <alignment horizontal="left" vertical="top" wrapText="1"/>
      <protection/>
    </xf>
    <xf numFmtId="0" fontId="87" fillId="0" borderId="38" xfId="0" applyFont="1" applyFill="1" applyBorder="1" applyAlignment="1">
      <alignment horizontal="left" vertical="center" wrapText="1"/>
    </xf>
    <xf numFmtId="0" fontId="87" fillId="0" borderId="60" xfId="0" applyFont="1" applyFill="1" applyBorder="1" applyAlignment="1">
      <alignment horizontal="left" vertical="center" wrapText="1"/>
    </xf>
    <xf numFmtId="0" fontId="87" fillId="0" borderId="41" xfId="0" applyFont="1" applyFill="1" applyBorder="1" applyAlignment="1">
      <alignment horizontal="left" vertical="center" wrapText="1"/>
    </xf>
    <xf numFmtId="0" fontId="87" fillId="0" borderId="38" xfId="0" applyFont="1" applyFill="1" applyBorder="1" applyAlignment="1">
      <alignment horizontal="left" vertical="top" wrapText="1"/>
    </xf>
    <xf numFmtId="0" fontId="87" fillId="0" borderId="60" xfId="0" applyFont="1" applyFill="1" applyBorder="1" applyAlignment="1">
      <alignment horizontal="center"/>
    </xf>
    <xf numFmtId="0" fontId="87" fillId="37" borderId="0" xfId="0" applyFont="1" applyFill="1" applyBorder="1" applyAlignment="1">
      <alignment horizontal="left" vertical="top" wrapText="1"/>
    </xf>
    <xf numFmtId="0" fontId="87" fillId="0" borderId="49" xfId="0" applyFont="1" applyFill="1" applyBorder="1" applyAlignment="1">
      <alignment horizontal="left" vertical="center" wrapText="1"/>
    </xf>
    <xf numFmtId="0" fontId="87" fillId="0" borderId="60" xfId="0" applyFont="1" applyFill="1" applyBorder="1" applyAlignment="1">
      <alignment horizontal="center" vertical="center" wrapText="1"/>
    </xf>
    <xf numFmtId="0" fontId="87" fillId="0" borderId="44" xfId="0" applyFont="1" applyFill="1" applyBorder="1" applyAlignment="1">
      <alignment horizontal="center" vertical="center" wrapText="1"/>
    </xf>
    <xf numFmtId="0" fontId="2" fillId="0" borderId="29" xfId="0" applyFont="1" applyFill="1" applyBorder="1" applyAlignment="1">
      <alignment horizontal="left" vertical="top" wrapText="1"/>
    </xf>
    <xf numFmtId="0" fontId="3" fillId="33" borderId="58" xfId="0" applyFont="1" applyFill="1" applyBorder="1" applyAlignment="1" applyProtection="1">
      <alignment horizontal="center" vertical="center" wrapText="1"/>
      <protection/>
    </xf>
    <xf numFmtId="0" fontId="14" fillId="0" borderId="51" xfId="0" applyFont="1" applyFill="1" applyBorder="1" applyAlignment="1" applyProtection="1">
      <alignment vertical="top" wrapText="1"/>
      <protection/>
    </xf>
    <xf numFmtId="0" fontId="3" fillId="0" borderId="29"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225" fontId="88" fillId="36" borderId="30" xfId="58" applyNumberFormat="1" applyFont="1" applyFill="1" applyBorder="1" applyAlignment="1" applyProtection="1">
      <alignment horizontal="center" vertical="center"/>
      <protection locked="0"/>
    </xf>
    <xf numFmtId="225" fontId="88" fillId="36" borderId="29" xfId="58" applyNumberFormat="1" applyFont="1" applyFill="1" applyBorder="1" applyAlignment="1" applyProtection="1">
      <alignment horizontal="center" vertical="center"/>
      <protection locked="0"/>
    </xf>
    <xf numFmtId="14" fontId="2" fillId="33" borderId="64" xfId="0" applyNumberFormat="1" applyFont="1" applyFill="1" applyBorder="1" applyAlignment="1">
      <alignment horizontal="center"/>
    </xf>
    <xf numFmtId="0" fontId="2" fillId="33" borderId="14" xfId="0" applyFont="1" applyFill="1" applyBorder="1" applyAlignment="1">
      <alignment horizontal="center"/>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33" borderId="65"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2" fillId="33" borderId="65"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0" fontId="11" fillId="10" borderId="0" xfId="0" applyFont="1" applyFill="1" applyBorder="1" applyAlignment="1" applyProtection="1">
      <alignment vertical="top" wrapText="1"/>
      <protection/>
    </xf>
    <xf numFmtId="3" fontId="2" fillId="33" borderId="65"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3" fontId="2" fillId="10" borderId="15" xfId="0" applyNumberFormat="1" applyFont="1" applyFill="1" applyBorder="1" applyAlignment="1" applyProtection="1">
      <alignment horizontal="center" vertical="top" wrapText="1"/>
      <protection locked="0"/>
    </xf>
    <xf numFmtId="0" fontId="3" fillId="10" borderId="0" xfId="0" applyFont="1" applyFill="1" applyAlignment="1">
      <alignment horizontal="left" vertical="center" wrapText="1"/>
    </xf>
    <xf numFmtId="0" fontId="2" fillId="33" borderId="53" xfId="0" applyFont="1" applyFill="1" applyBorder="1" applyAlignment="1" applyProtection="1">
      <alignment horizontal="center" vertical="top" wrapText="1"/>
      <protection/>
    </xf>
    <xf numFmtId="0" fontId="2" fillId="33" borderId="42" xfId="0" applyFont="1" applyFill="1" applyBorder="1" applyAlignment="1" applyProtection="1">
      <alignment horizontal="center" vertical="top" wrapText="1"/>
      <protection/>
    </xf>
    <xf numFmtId="210" fontId="2" fillId="33" borderId="47" xfId="0" applyNumberFormat="1" applyFont="1" applyFill="1" applyBorder="1" applyAlignment="1" applyProtection="1">
      <alignment horizontal="center" vertical="center" wrapText="1"/>
      <protection/>
    </xf>
    <xf numFmtId="210" fontId="2" fillId="33" borderId="54" xfId="0" applyNumberFormat="1" applyFont="1" applyFill="1" applyBorder="1" applyAlignment="1" applyProtection="1">
      <alignment horizontal="center" vertical="center" wrapText="1"/>
      <protection/>
    </xf>
    <xf numFmtId="210" fontId="2" fillId="33" borderId="43" xfId="0" applyNumberFormat="1"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3" fontId="2" fillId="33" borderId="65"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15"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2" fillId="33" borderId="65" xfId="0" applyFont="1" applyFill="1" applyBorder="1" applyAlignment="1" applyProtection="1">
      <alignment horizontal="center" vertical="top" wrapText="1"/>
      <protection locked="0"/>
    </xf>
    <xf numFmtId="0" fontId="2" fillId="33" borderId="28" xfId="0" applyFont="1" applyFill="1" applyBorder="1" applyAlignment="1" applyProtection="1">
      <alignment horizontal="center" vertical="top" wrapText="1"/>
      <protection locked="0"/>
    </xf>
    <xf numFmtId="0" fontId="2" fillId="33" borderId="65" xfId="0" applyFont="1" applyFill="1" applyBorder="1" applyAlignment="1" applyProtection="1">
      <alignment horizontal="center" vertical="center" wrapText="1"/>
      <protection locked="0"/>
    </xf>
    <xf numFmtId="0" fontId="2" fillId="33" borderId="28"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13" fillId="33" borderId="65"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1" fillId="10" borderId="0" xfId="0" applyFont="1" applyFill="1" applyAlignment="1">
      <alignment vertical="top" wrapText="1"/>
    </xf>
    <xf numFmtId="0" fontId="3" fillId="33" borderId="65" xfId="0" applyFont="1" applyFill="1" applyBorder="1" applyAlignment="1">
      <alignment horizontal="center" vertical="top" wrapText="1"/>
    </xf>
    <xf numFmtId="0" fontId="3" fillId="33" borderId="28" xfId="0" applyFont="1" applyFill="1" applyBorder="1" applyAlignment="1">
      <alignment horizontal="center" vertical="top" wrapText="1"/>
    </xf>
    <xf numFmtId="0" fontId="14"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5" fillId="33" borderId="49"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4" fillId="33" borderId="42" xfId="0" applyFont="1" applyFill="1" applyBorder="1" applyAlignment="1" applyProtection="1">
      <alignment horizontal="left" vertical="top" wrapText="1"/>
      <protection/>
    </xf>
    <xf numFmtId="0" fontId="14" fillId="33" borderId="43" xfId="0" applyFont="1" applyFill="1" applyBorder="1" applyAlignment="1" applyProtection="1">
      <alignment horizontal="left" vertical="top" wrapText="1"/>
      <protection/>
    </xf>
    <xf numFmtId="0" fontId="14" fillId="33" borderId="39"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14" fillId="33" borderId="66" xfId="0" applyFont="1" applyFill="1" applyBorder="1" applyAlignment="1" applyProtection="1">
      <alignment horizontal="left" vertical="top" wrapText="1"/>
      <protection/>
    </xf>
    <xf numFmtId="0" fontId="14" fillId="33" borderId="67" xfId="0" applyFont="1" applyFill="1" applyBorder="1" applyAlignment="1" applyProtection="1">
      <alignment horizontal="left" vertical="top" wrapText="1"/>
      <protection/>
    </xf>
    <xf numFmtId="0" fontId="87" fillId="10" borderId="0" xfId="0" applyFont="1" applyFill="1" applyAlignment="1">
      <alignment horizontal="left"/>
    </xf>
    <xf numFmtId="0" fontId="95" fillId="10" borderId="0" xfId="0" applyFont="1" applyFill="1" applyAlignment="1">
      <alignment horizontal="left"/>
    </xf>
    <xf numFmtId="0" fontId="14" fillId="33" borderId="68" xfId="0" applyFont="1" applyFill="1" applyBorder="1" applyAlignment="1" applyProtection="1">
      <alignment horizontal="left" vertical="top" wrapText="1"/>
      <protection/>
    </xf>
    <xf numFmtId="0" fontId="14" fillId="33" borderId="34" xfId="0" applyFont="1" applyFill="1" applyBorder="1" applyAlignment="1" applyProtection="1">
      <alignment horizontal="left" vertical="top" wrapText="1"/>
      <protection/>
    </xf>
    <xf numFmtId="0" fontId="87" fillId="10" borderId="0" xfId="0" applyFont="1" applyFill="1" applyAlignment="1">
      <alignment horizontal="left" wrapText="1"/>
    </xf>
    <xf numFmtId="0" fontId="14" fillId="10" borderId="0" xfId="0" applyFont="1" applyFill="1" applyBorder="1" applyAlignment="1" applyProtection="1">
      <alignment horizontal="left" vertical="top" wrapText="1"/>
      <protection/>
    </xf>
    <xf numFmtId="0" fontId="14" fillId="33" borderId="65"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28"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87" fillId="0" borderId="38" xfId="0" applyFont="1" applyFill="1" applyBorder="1" applyAlignment="1">
      <alignment horizontal="left" vertical="center" wrapText="1"/>
    </xf>
    <xf numFmtId="0" fontId="87" fillId="0" borderId="60" xfId="0" applyFont="1" applyFill="1" applyBorder="1" applyAlignment="1">
      <alignment horizontal="left" vertical="center" wrapText="1"/>
    </xf>
    <xf numFmtId="0" fontId="87" fillId="0" borderId="39"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79" fillId="0" borderId="60" xfId="0" applyFont="1" applyFill="1" applyBorder="1" applyAlignment="1">
      <alignment horizontal="center" vertical="top"/>
    </xf>
    <xf numFmtId="0" fontId="79" fillId="0" borderId="44" xfId="0" applyFont="1" applyFill="1" applyBorder="1" applyAlignment="1">
      <alignment horizontal="center" vertical="top"/>
    </xf>
    <xf numFmtId="0" fontId="87" fillId="0" borderId="30" xfId="0" applyFont="1" applyFill="1" applyBorder="1" applyAlignment="1">
      <alignment horizontal="center" vertical="center" wrapText="1"/>
    </xf>
    <xf numFmtId="0" fontId="84" fillId="0" borderId="41" xfId="0" applyFont="1" applyBorder="1" applyAlignment="1">
      <alignment horizontal="center" vertical="center" wrapText="1"/>
    </xf>
    <xf numFmtId="0" fontId="27" fillId="0" borderId="40" xfId="0" applyFont="1" applyBorder="1" applyAlignment="1">
      <alignment/>
    </xf>
    <xf numFmtId="0" fontId="84" fillId="0" borderId="40" xfId="0" applyFont="1" applyBorder="1" applyAlignment="1">
      <alignment horizontal="center" vertical="center" wrapText="1"/>
    </xf>
    <xf numFmtId="0" fontId="84" fillId="0" borderId="16" xfId="0" applyFont="1" applyBorder="1" applyAlignment="1">
      <alignment horizontal="center" vertical="center" wrapText="1"/>
    </xf>
    <xf numFmtId="0" fontId="79" fillId="0" borderId="29" xfId="0" applyFont="1" applyFill="1" applyBorder="1" applyAlignment="1">
      <alignment horizontal="left" vertical="center" wrapText="1"/>
    </xf>
    <xf numFmtId="0" fontId="79" fillId="0" borderId="30" xfId="0" applyFont="1" applyFill="1" applyBorder="1" applyAlignment="1">
      <alignment horizontal="left" vertical="center" wrapText="1"/>
    </xf>
    <xf numFmtId="0" fontId="79" fillId="0" borderId="29" xfId="0" applyFont="1" applyFill="1" applyBorder="1" applyAlignment="1">
      <alignment horizontal="left" vertical="center"/>
    </xf>
    <xf numFmtId="0" fontId="79" fillId="0" borderId="30" xfId="0" applyFont="1" applyFill="1" applyBorder="1" applyAlignment="1">
      <alignment horizontal="left" vertical="center"/>
    </xf>
    <xf numFmtId="0" fontId="79" fillId="0" borderId="40" xfId="0" applyFont="1" applyFill="1" applyBorder="1" applyAlignment="1">
      <alignment horizontal="left" vertical="center"/>
    </xf>
    <xf numFmtId="0" fontId="79" fillId="0" borderId="16" xfId="0" applyFont="1" applyFill="1" applyBorder="1" applyAlignment="1">
      <alignment horizontal="left" vertical="center"/>
    </xf>
    <xf numFmtId="0" fontId="87" fillId="0" borderId="39" xfId="0" applyFont="1" applyFill="1" applyBorder="1" applyAlignment="1">
      <alignment horizontal="left" vertical="center" wrapText="1"/>
    </xf>
    <xf numFmtId="0" fontId="87" fillId="0" borderId="29" xfId="0" applyFont="1" applyFill="1" applyBorder="1" applyAlignment="1">
      <alignment horizontal="left" vertical="center" wrapText="1"/>
    </xf>
    <xf numFmtId="0" fontId="87" fillId="0" borderId="41" xfId="0" applyFont="1" applyFill="1" applyBorder="1" applyAlignment="1">
      <alignment horizontal="left" vertical="center" wrapText="1"/>
    </xf>
    <xf numFmtId="0" fontId="87" fillId="0" borderId="40" xfId="0" applyFont="1" applyFill="1" applyBorder="1" applyAlignment="1">
      <alignment horizontal="left" vertical="center" wrapText="1"/>
    </xf>
    <xf numFmtId="0" fontId="87" fillId="0" borderId="38" xfId="0" applyFont="1" applyFill="1" applyBorder="1" applyAlignment="1">
      <alignment horizontal="left" vertical="top" wrapText="1"/>
    </xf>
    <xf numFmtId="0" fontId="87" fillId="0" borderId="60" xfId="0" applyFont="1" applyFill="1" applyBorder="1" applyAlignment="1">
      <alignment horizontal="left" vertical="top" wrapText="1"/>
    </xf>
    <xf numFmtId="0" fontId="87" fillId="0" borderId="44" xfId="0" applyFont="1" applyFill="1" applyBorder="1" applyAlignment="1">
      <alignment horizontal="left" vertical="top" wrapText="1"/>
    </xf>
    <xf numFmtId="0" fontId="79" fillId="0" borderId="41" xfId="0" applyFont="1" applyFill="1" applyBorder="1" applyAlignment="1">
      <alignment horizontal="center" vertical="center" wrapText="1"/>
    </xf>
    <xf numFmtId="0" fontId="79" fillId="0" borderId="40"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84" fillId="0" borderId="69" xfId="0" applyFont="1" applyBorder="1" applyAlignment="1">
      <alignment horizontal="left" vertical="center" wrapText="1"/>
    </xf>
    <xf numFmtId="0" fontId="27" fillId="0" borderId="70" xfId="0" applyFont="1" applyBorder="1" applyAlignment="1">
      <alignment vertical="center"/>
    </xf>
    <xf numFmtId="0" fontId="27" fillId="0" borderId="71" xfId="0" applyFont="1" applyBorder="1" applyAlignment="1">
      <alignment vertical="center"/>
    </xf>
    <xf numFmtId="0" fontId="87" fillId="0" borderId="72" xfId="0" applyFont="1" applyBorder="1" applyAlignment="1">
      <alignment horizontal="left" vertical="center" wrapText="1"/>
    </xf>
    <xf numFmtId="0" fontId="87" fillId="0" borderId="73" xfId="0" applyFont="1" applyBorder="1" applyAlignment="1">
      <alignment horizontal="left" vertical="center" wrapText="1"/>
    </xf>
    <xf numFmtId="0" fontId="87" fillId="0" borderId="74" xfId="0" applyFont="1" applyBorder="1" applyAlignment="1">
      <alignment horizontal="left" vertical="center" wrapText="1"/>
    </xf>
    <xf numFmtId="0" fontId="91" fillId="0" borderId="65" xfId="0" applyFont="1" applyBorder="1" applyAlignment="1">
      <alignment horizontal="center" vertical="top"/>
    </xf>
    <xf numFmtId="0" fontId="91" fillId="0" borderId="15" xfId="0" applyFont="1" applyBorder="1" applyAlignment="1">
      <alignment horizontal="center" vertical="top"/>
    </xf>
    <xf numFmtId="0" fontId="91" fillId="0" borderId="28" xfId="0" applyFont="1" applyBorder="1" applyAlignment="1">
      <alignment horizontal="center" vertical="top"/>
    </xf>
    <xf numFmtId="0" fontId="87" fillId="10" borderId="0" xfId="0" applyFont="1" applyFill="1" applyBorder="1" applyAlignment="1">
      <alignment horizontal="left" vertical="center" wrapText="1"/>
    </xf>
    <xf numFmtId="0" fontId="79" fillId="0" borderId="60" xfId="0" applyFont="1" applyBorder="1" applyAlignment="1">
      <alignment horizontal="center" vertical="top"/>
    </xf>
    <xf numFmtId="0" fontId="79" fillId="0" borderId="44" xfId="0" applyFont="1" applyBorder="1" applyAlignment="1">
      <alignment horizontal="center" vertical="top"/>
    </xf>
    <xf numFmtId="0" fontId="79" fillId="10" borderId="0" xfId="0" applyFont="1" applyFill="1" applyBorder="1" applyAlignment="1">
      <alignment horizontal="center" vertical="top"/>
    </xf>
    <xf numFmtId="0" fontId="79" fillId="0" borderId="40" xfId="0" applyFont="1" applyBorder="1" applyAlignment="1">
      <alignment horizontal="center" vertical="top"/>
    </xf>
    <xf numFmtId="0" fontId="79" fillId="0" borderId="16" xfId="0" applyFont="1" applyBorder="1" applyAlignment="1">
      <alignment horizontal="center" vertical="top"/>
    </xf>
    <xf numFmtId="0" fontId="91" fillId="0" borderId="65" xfId="0" applyFont="1" applyFill="1" applyBorder="1" applyAlignment="1">
      <alignment horizontal="center"/>
    </xf>
    <xf numFmtId="0" fontId="91" fillId="0" borderId="15" xfId="0" applyFont="1" applyFill="1" applyBorder="1" applyAlignment="1">
      <alignment horizontal="center"/>
    </xf>
    <xf numFmtId="0" fontId="91" fillId="0" borderId="28" xfId="0" applyFont="1" applyFill="1" applyBorder="1" applyAlignment="1">
      <alignment horizontal="center"/>
    </xf>
    <xf numFmtId="0" fontId="87" fillId="0" borderId="60" xfId="0" applyFont="1" applyFill="1" applyBorder="1" applyAlignment="1">
      <alignment horizontal="center"/>
    </xf>
    <xf numFmtId="0" fontId="87" fillId="0" borderId="44" xfId="0" applyFont="1" applyFill="1" applyBorder="1" applyAlignment="1">
      <alignment horizontal="center"/>
    </xf>
    <xf numFmtId="0" fontId="79" fillId="0" borderId="40" xfId="0" applyFont="1" applyFill="1" applyBorder="1" applyAlignment="1">
      <alignment horizontal="center"/>
    </xf>
    <xf numFmtId="0" fontId="79" fillId="0" borderId="16" xfId="0" applyFont="1" applyFill="1" applyBorder="1" applyAlignment="1">
      <alignment horizontal="center"/>
    </xf>
    <xf numFmtId="0" fontId="79" fillId="0" borderId="58" xfId="0" applyFont="1" applyFill="1" applyBorder="1" applyAlignment="1">
      <alignment horizontal="center" vertical="top" wrapText="1"/>
    </xf>
    <xf numFmtId="0" fontId="79" fillId="0" borderId="17" xfId="0" applyFont="1" applyFill="1" applyBorder="1" applyAlignment="1">
      <alignment horizontal="center" vertical="top" wrapText="1"/>
    </xf>
    <xf numFmtId="0" fontId="87" fillId="0" borderId="72" xfId="0" applyFont="1" applyFill="1" applyBorder="1" applyAlignment="1">
      <alignment horizontal="left" vertical="center" wrapText="1"/>
    </xf>
    <xf numFmtId="0" fontId="87" fillId="0" borderId="62" xfId="0" applyFont="1" applyFill="1" applyBorder="1" applyAlignment="1">
      <alignment horizontal="left" vertical="center" wrapText="1"/>
    </xf>
    <xf numFmtId="0" fontId="79" fillId="0" borderId="60" xfId="0" applyFont="1" applyFill="1" applyBorder="1" applyAlignment="1">
      <alignment horizontal="center" vertical="center"/>
    </xf>
    <xf numFmtId="0" fontId="79" fillId="0" borderId="44" xfId="0" applyFont="1" applyFill="1" applyBorder="1" applyAlignment="1">
      <alignment horizontal="center" vertical="center"/>
    </xf>
    <xf numFmtId="0" fontId="87" fillId="0" borderId="68" xfId="0" applyFont="1" applyFill="1" applyBorder="1" applyAlignment="1">
      <alignment horizontal="left" vertical="center" wrapText="1"/>
    </xf>
    <xf numFmtId="0" fontId="87" fillId="0" borderId="37" xfId="0" applyFont="1" applyFill="1" applyBorder="1" applyAlignment="1">
      <alignment horizontal="left" vertical="center" wrapText="1"/>
    </xf>
    <xf numFmtId="0" fontId="79" fillId="0" borderId="29" xfId="0" applyFont="1" applyFill="1" applyBorder="1" applyAlignment="1">
      <alignment horizontal="center" vertical="center"/>
    </xf>
    <xf numFmtId="0" fontId="79" fillId="0" borderId="30" xfId="0" applyFont="1" applyFill="1" applyBorder="1" applyAlignment="1">
      <alignment horizontal="center" vertical="center"/>
    </xf>
    <xf numFmtId="0" fontId="87" fillId="0" borderId="66" xfId="0" applyFont="1" applyFill="1" applyBorder="1" applyAlignment="1">
      <alignment horizontal="left" vertical="center" wrapText="1"/>
    </xf>
    <xf numFmtId="0" fontId="87" fillId="0" borderId="75" xfId="0" applyFont="1" applyFill="1" applyBorder="1" applyAlignment="1">
      <alignment horizontal="left" vertical="center" wrapText="1"/>
    </xf>
    <xf numFmtId="0" fontId="79" fillId="0" borderId="40" xfId="0" applyFont="1" applyFill="1" applyBorder="1" applyAlignment="1">
      <alignment horizontal="center" vertical="center"/>
    </xf>
    <xf numFmtId="0" fontId="79" fillId="0" borderId="16" xfId="0" applyFont="1" applyFill="1" applyBorder="1" applyAlignment="1">
      <alignment horizontal="center" vertical="center"/>
    </xf>
    <xf numFmtId="0" fontId="87" fillId="37" borderId="0" xfId="0" applyFont="1" applyFill="1" applyBorder="1" applyAlignment="1">
      <alignment horizontal="left" vertical="top" wrapText="1"/>
    </xf>
    <xf numFmtId="0" fontId="0" fillId="0" borderId="60" xfId="0" applyFill="1" applyBorder="1" applyAlignment="1">
      <alignment horizontal="center" vertical="top"/>
    </xf>
    <xf numFmtId="0" fontId="0" fillId="0" borderId="44" xfId="0" applyFill="1" applyBorder="1" applyAlignment="1">
      <alignment horizontal="center" vertical="top"/>
    </xf>
    <xf numFmtId="0" fontId="0" fillId="0" borderId="40" xfId="0" applyFill="1" applyBorder="1" applyAlignment="1">
      <alignment horizontal="center" vertical="top"/>
    </xf>
    <xf numFmtId="0" fontId="0" fillId="0" borderId="16" xfId="0" applyFill="1" applyBorder="1" applyAlignment="1">
      <alignment horizontal="center" vertical="top"/>
    </xf>
    <xf numFmtId="0" fontId="79" fillId="0" borderId="60"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29" xfId="0" applyFont="1" applyBorder="1" applyAlignment="1">
      <alignment horizontal="center" vertical="center"/>
    </xf>
    <xf numFmtId="0" fontId="79" fillId="0" borderId="30" xfId="0" applyFont="1" applyBorder="1" applyAlignment="1">
      <alignment horizontal="center" vertical="center"/>
    </xf>
    <xf numFmtId="0" fontId="79" fillId="0" borderId="29" xfId="0" applyFont="1" applyFill="1" applyBorder="1" applyAlignment="1">
      <alignment horizontal="center" vertical="center"/>
    </xf>
    <xf numFmtId="0" fontId="79" fillId="0" borderId="30" xfId="0" applyFont="1" applyFill="1" applyBorder="1" applyAlignment="1">
      <alignment horizontal="center" vertical="center"/>
    </xf>
    <xf numFmtId="0" fontId="79" fillId="0" borderId="40" xfId="0" applyFont="1" applyBorder="1" applyAlignment="1">
      <alignment horizontal="center" vertical="center"/>
    </xf>
    <xf numFmtId="0" fontId="79" fillId="0" borderId="16" xfId="0" applyFont="1" applyBorder="1" applyAlignment="1">
      <alignment horizontal="center" vertical="center"/>
    </xf>
    <xf numFmtId="0" fontId="79" fillId="0" borderId="60" xfId="0" applyFont="1" applyFill="1" applyBorder="1" applyAlignment="1">
      <alignment horizontal="center" vertical="top" wrapText="1"/>
    </xf>
    <xf numFmtId="0" fontId="79" fillId="0" borderId="44" xfId="0" applyFont="1" applyFill="1" applyBorder="1" applyAlignment="1">
      <alignment horizontal="center" vertical="top" wrapText="1"/>
    </xf>
    <xf numFmtId="0" fontId="79" fillId="0" borderId="29" xfId="0" applyFont="1" applyFill="1" applyBorder="1" applyAlignment="1">
      <alignment horizontal="center" vertical="top" wrapText="1"/>
    </xf>
    <xf numFmtId="0" fontId="79" fillId="0" borderId="30" xfId="0" applyFont="1" applyFill="1" applyBorder="1" applyAlignment="1">
      <alignment horizontal="center" vertical="top" wrapText="1"/>
    </xf>
    <xf numFmtId="0" fontId="79" fillId="0" borderId="40" xfId="0" applyFont="1" applyFill="1" applyBorder="1" applyAlignment="1">
      <alignment horizontal="center" vertical="top" wrapText="1"/>
    </xf>
    <xf numFmtId="0" fontId="79" fillId="0" borderId="16" xfId="0" applyFont="1" applyFill="1" applyBorder="1" applyAlignment="1">
      <alignment horizontal="center" vertical="top" wrapText="1"/>
    </xf>
    <xf numFmtId="0" fontId="87" fillId="0" borderId="38" xfId="0" applyFont="1" applyFill="1" applyBorder="1" applyAlignment="1">
      <alignment horizontal="center" vertical="center" wrapText="1"/>
    </xf>
    <xf numFmtId="0" fontId="87" fillId="0" borderId="60" xfId="0" applyFont="1" applyFill="1" applyBorder="1" applyAlignment="1">
      <alignment horizontal="center" vertical="center" wrapText="1"/>
    </xf>
    <xf numFmtId="0" fontId="87" fillId="0" borderId="44" xfId="0" applyFont="1" applyFill="1" applyBorder="1" applyAlignment="1">
      <alignment horizontal="center" vertical="center" wrapText="1"/>
    </xf>
    <xf numFmtId="0" fontId="87" fillId="0" borderId="66" xfId="0" applyFont="1" applyFill="1" applyBorder="1" applyAlignment="1">
      <alignment horizontal="center" vertical="center" wrapText="1"/>
    </xf>
    <xf numFmtId="0" fontId="87" fillId="0" borderId="75" xfId="0" applyFont="1" applyFill="1" applyBorder="1" applyAlignment="1">
      <alignment horizontal="center" vertical="center" wrapText="1"/>
    </xf>
    <xf numFmtId="0" fontId="87" fillId="0" borderId="76" xfId="0" applyFont="1" applyFill="1" applyBorder="1" applyAlignment="1">
      <alignment horizontal="center" vertical="center" wrapText="1"/>
    </xf>
    <xf numFmtId="0" fontId="87" fillId="0" borderId="67" xfId="0" applyFont="1" applyFill="1" applyBorder="1" applyAlignment="1">
      <alignment horizontal="center" vertical="center" wrapText="1"/>
    </xf>
    <xf numFmtId="0" fontId="87" fillId="0" borderId="49" xfId="0" applyFont="1" applyFill="1" applyBorder="1" applyAlignment="1">
      <alignment horizontal="left" vertical="center" wrapText="1"/>
    </xf>
    <xf numFmtId="0" fontId="79" fillId="0" borderId="58" xfId="0" applyFont="1" applyFill="1" applyBorder="1" applyAlignment="1">
      <alignment horizontal="left" vertical="center" wrapText="1"/>
    </xf>
    <xf numFmtId="0" fontId="11" fillId="0" borderId="18"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65"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79" fillId="0" borderId="64"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6" xfId="0" applyFont="1" applyBorder="1" applyAlignment="1">
      <alignment horizontal="center" vertical="center" wrapText="1"/>
    </xf>
    <xf numFmtId="0" fontId="3" fillId="10" borderId="24" xfId="0" applyFont="1" applyFill="1" applyBorder="1" applyAlignment="1" applyProtection="1">
      <alignment horizontal="center" vertical="center" wrapText="1"/>
      <protection/>
    </xf>
    <xf numFmtId="0" fontId="2" fillId="33" borderId="65"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0" borderId="65"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96" fillId="0" borderId="65" xfId="55"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65"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xf>
    <xf numFmtId="0" fontId="11" fillId="0" borderId="65"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6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14" fillId="33" borderId="66" xfId="0" applyFont="1" applyFill="1" applyBorder="1" applyAlignment="1" applyProtection="1">
      <alignment horizontal="left" vertical="center" wrapText="1"/>
      <protection/>
    </xf>
    <xf numFmtId="0" fontId="14" fillId="33" borderId="77" xfId="0" applyFont="1" applyFill="1" applyBorder="1" applyAlignment="1" applyProtection="1">
      <alignment horizontal="left" vertical="center" wrapText="1"/>
      <protection/>
    </xf>
    <xf numFmtId="0" fontId="14" fillId="33" borderId="67" xfId="0" applyFont="1" applyFill="1" applyBorder="1" applyAlignment="1" applyProtection="1">
      <alignment horizontal="left" vertical="center" wrapText="1"/>
      <protection/>
    </xf>
    <xf numFmtId="0" fontId="2" fillId="33" borderId="6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4" fillId="33" borderId="72"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14" fillId="33" borderId="74" xfId="0" applyFont="1" applyFill="1" applyBorder="1" applyAlignment="1" applyProtection="1">
      <alignment horizontal="left" vertical="center" wrapText="1"/>
      <protection/>
    </xf>
    <xf numFmtId="0" fontId="14" fillId="33" borderId="68" xfId="0" applyFont="1" applyFill="1" applyBorder="1" applyAlignment="1" applyProtection="1">
      <alignment horizontal="left" vertical="center" wrapText="1"/>
      <protection/>
    </xf>
    <xf numFmtId="0" fontId="14" fillId="33" borderId="31" xfId="0" applyFont="1" applyFill="1" applyBorder="1" applyAlignment="1" applyProtection="1">
      <alignment horizontal="left" vertical="center" wrapText="1"/>
      <protection/>
    </xf>
    <xf numFmtId="0" fontId="14" fillId="33" borderId="34" xfId="0" applyFont="1" applyFill="1" applyBorder="1" applyAlignment="1" applyProtection="1">
      <alignment horizontal="left" vertical="center" wrapText="1"/>
      <protection/>
    </xf>
    <xf numFmtId="0" fontId="79" fillId="0" borderId="33" xfId="0" applyFont="1" applyBorder="1" applyAlignment="1">
      <alignment vertical="center" wrapText="1"/>
    </xf>
    <xf numFmtId="0" fontId="79" fillId="0" borderId="37" xfId="0" applyFont="1" applyBorder="1" applyAlignment="1">
      <alignment vertical="center" wrapText="1"/>
    </xf>
    <xf numFmtId="0" fontId="2" fillId="10" borderId="24" xfId="0" applyFont="1" applyFill="1" applyBorder="1" applyAlignment="1" applyProtection="1">
      <alignment horizontal="left" vertical="center"/>
      <protection/>
    </xf>
    <xf numFmtId="0" fontId="79" fillId="0" borderId="33" xfId="0" applyFont="1" applyBorder="1" applyAlignment="1">
      <alignment horizontal="left" vertical="center" wrapText="1"/>
    </xf>
    <xf numFmtId="0" fontId="79" fillId="0" borderId="37" xfId="0" applyFont="1" applyBorder="1" applyAlignment="1">
      <alignment horizontal="left" vertical="center" wrapText="1"/>
    </xf>
    <xf numFmtId="0" fontId="0" fillId="0" borderId="15" xfId="0" applyBorder="1" applyAlignment="1">
      <alignment/>
    </xf>
    <xf numFmtId="0" fontId="0" fillId="0" borderId="28" xfId="0" applyBorder="1" applyAlignment="1">
      <alignment/>
    </xf>
    <xf numFmtId="0" fontId="95"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52" xfId="0"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0" fontId="79" fillId="0" borderId="61" xfId="0" applyFont="1" applyBorder="1" applyAlignment="1">
      <alignment vertical="center" wrapText="1"/>
    </xf>
    <xf numFmtId="0" fontId="79" fillId="0" borderId="62" xfId="0" applyFont="1" applyBorder="1" applyAlignment="1">
      <alignment vertical="center" wrapText="1"/>
    </xf>
    <xf numFmtId="0" fontId="79" fillId="0" borderId="33" xfId="0" applyFont="1" applyBorder="1" applyAlignment="1">
      <alignment vertical="center" wrapText="1"/>
    </xf>
    <xf numFmtId="0" fontId="79" fillId="0" borderId="37" xfId="0" applyFont="1" applyBorder="1" applyAlignment="1">
      <alignment vertical="center" wrapText="1"/>
    </xf>
    <xf numFmtId="0" fontId="5" fillId="10" borderId="0" xfId="0" applyFont="1" applyFill="1" applyBorder="1" applyAlignment="1" applyProtection="1">
      <alignment horizontal="center" vertical="center" wrapText="1"/>
      <protection/>
    </xf>
    <xf numFmtId="0" fontId="97" fillId="34" borderId="10" xfId="0" applyFont="1" applyFill="1" applyBorder="1" applyAlignment="1">
      <alignment horizontal="center"/>
    </xf>
    <xf numFmtId="0" fontId="82" fillId="0" borderId="65" xfId="0" applyFont="1" applyFill="1" applyBorder="1" applyAlignment="1">
      <alignment horizontal="center"/>
    </xf>
    <xf numFmtId="0" fontId="82" fillId="0" borderId="79" xfId="0" applyFont="1" applyFill="1" applyBorder="1" applyAlignment="1">
      <alignment horizontal="center"/>
    </xf>
    <xf numFmtId="0" fontId="85" fillId="10" borderId="24" xfId="0" applyFont="1" applyFill="1" applyBorder="1" applyAlignment="1">
      <alignment/>
    </xf>
    <xf numFmtId="0" fontId="98" fillId="34" borderId="10" xfId="0" applyFont="1" applyFill="1" applyBorder="1" applyAlignment="1">
      <alignment horizontal="center"/>
    </xf>
    <xf numFmtId="0" fontId="74" fillId="36" borderId="33" xfId="58" applyFill="1" applyBorder="1" applyAlignment="1" applyProtection="1">
      <alignment horizontal="center"/>
      <protection locked="0"/>
    </xf>
    <xf numFmtId="0" fontId="74" fillId="36" borderId="34" xfId="58" applyFill="1" applyBorder="1" applyAlignment="1" applyProtection="1">
      <alignment horizontal="center"/>
      <protection locked="0"/>
    </xf>
    <xf numFmtId="0" fontId="89" fillId="36" borderId="33" xfId="58" applyFont="1" applyFill="1" applyBorder="1" applyAlignment="1" applyProtection="1">
      <alignment horizontal="center" vertical="center"/>
      <protection locked="0"/>
    </xf>
    <xf numFmtId="0" fontId="89" fillId="36" borderId="37" xfId="58" applyFont="1" applyFill="1" applyBorder="1" applyAlignment="1" applyProtection="1">
      <alignment horizontal="center" vertical="center"/>
      <protection locked="0"/>
    </xf>
    <xf numFmtId="0" fontId="92" fillId="6" borderId="33" xfId="0" applyFont="1" applyFill="1" applyBorder="1" applyAlignment="1">
      <alignment horizontal="center" vertical="center" wrapText="1"/>
    </xf>
    <xf numFmtId="0" fontId="92" fillId="6" borderId="37" xfId="0" applyFont="1" applyFill="1" applyBorder="1" applyAlignment="1">
      <alignment horizontal="center" vertical="center" wrapText="1"/>
    </xf>
    <xf numFmtId="0" fontId="74" fillId="36" borderId="36" xfId="58" applyFill="1" applyBorder="1" applyAlignment="1" applyProtection="1">
      <alignment horizontal="center" vertical="center"/>
      <protection locked="0"/>
    </xf>
    <xf numFmtId="0" fontId="74" fillId="36" borderId="59" xfId="58" applyFill="1" applyBorder="1" applyAlignment="1" applyProtection="1">
      <alignment horizontal="center" vertical="center"/>
      <protection locked="0"/>
    </xf>
    <xf numFmtId="0" fontId="92" fillId="6" borderId="61" xfId="0" applyFont="1" applyFill="1" applyBorder="1" applyAlignment="1">
      <alignment horizontal="center" vertical="center"/>
    </xf>
    <xf numFmtId="0" fontId="92" fillId="6" borderId="74" xfId="0" applyFont="1" applyFill="1" applyBorder="1" applyAlignment="1">
      <alignment horizontal="center" vertical="center"/>
    </xf>
    <xf numFmtId="0" fontId="0" fillId="4" borderId="78" xfId="0" applyFill="1" applyBorder="1" applyAlignment="1">
      <alignment horizontal="center" vertical="center"/>
    </xf>
    <xf numFmtId="0" fontId="0" fillId="4" borderId="58" xfId="0" applyFill="1" applyBorder="1" applyAlignment="1">
      <alignment horizontal="center" vertical="center"/>
    </xf>
    <xf numFmtId="0" fontId="0" fillId="4" borderId="17" xfId="0" applyFill="1" applyBorder="1" applyAlignment="1">
      <alignment horizontal="center" vertical="center"/>
    </xf>
    <xf numFmtId="0" fontId="74" fillId="36" borderId="32" xfId="58" applyFill="1" applyBorder="1" applyAlignment="1" applyProtection="1">
      <alignment horizontal="center" vertical="center"/>
      <protection locked="0"/>
    </xf>
    <xf numFmtId="0" fontId="74" fillId="36" borderId="43" xfId="58" applyFill="1" applyBorder="1" applyAlignment="1" applyProtection="1">
      <alignment horizontal="center" vertical="center"/>
      <protection locked="0"/>
    </xf>
    <xf numFmtId="10" fontId="74" fillId="36" borderId="33" xfId="58" applyNumberFormat="1" applyFill="1" applyBorder="1" applyAlignment="1" applyProtection="1">
      <alignment horizontal="center" vertical="center"/>
      <protection locked="0"/>
    </xf>
    <xf numFmtId="10" fontId="74" fillId="36" borderId="37" xfId="58" applyNumberFormat="1" applyFill="1" applyBorder="1" applyAlignment="1" applyProtection="1">
      <alignment horizontal="center" vertical="center"/>
      <protection locked="0"/>
    </xf>
    <xf numFmtId="0" fontId="83"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19" fillId="10" borderId="19" xfId="0" applyFont="1" applyFill="1" applyBorder="1" applyAlignment="1">
      <alignment horizontal="center" vertical="top" wrapText="1"/>
    </xf>
    <xf numFmtId="0" fontId="90" fillId="10" borderId="19" xfId="0" applyFont="1" applyFill="1" applyBorder="1" applyAlignment="1">
      <alignment horizontal="center" vertical="top" wrapText="1"/>
    </xf>
    <xf numFmtId="0" fontId="71" fillId="10" borderId="23" xfId="55" applyFill="1" applyBorder="1" applyAlignment="1" applyProtection="1">
      <alignment horizontal="center" vertical="top" wrapText="1"/>
      <protection/>
    </xf>
    <xf numFmtId="0" fontId="71" fillId="10" borderId="24" xfId="55" applyFill="1" applyBorder="1" applyAlignment="1" applyProtection="1">
      <alignment horizontal="center" vertical="top" wrapText="1"/>
      <protection/>
    </xf>
    <xf numFmtId="0" fontId="99" fillId="33" borderId="33" xfId="0" applyFont="1" applyFill="1" applyBorder="1" applyAlignment="1">
      <alignment horizontal="center" vertical="center"/>
    </xf>
    <xf numFmtId="0" fontId="99" fillId="33" borderId="31" xfId="0" applyFont="1" applyFill="1" applyBorder="1" applyAlignment="1">
      <alignment horizontal="center" vertical="center"/>
    </xf>
    <xf numFmtId="0" fontId="99" fillId="33" borderId="37" xfId="0" applyFont="1" applyFill="1" applyBorder="1" applyAlignment="1">
      <alignment horizontal="center" vertical="center"/>
    </xf>
    <xf numFmtId="0" fontId="0" fillId="4" borderId="36"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59" xfId="0" applyFill="1" applyBorder="1" applyAlignment="1">
      <alignment horizontal="center" vertical="center" wrapText="1"/>
    </xf>
    <xf numFmtId="0" fontId="0" fillId="0" borderId="36" xfId="0" applyBorder="1" applyAlignment="1">
      <alignment horizontal="left" vertical="center" wrapText="1"/>
    </xf>
    <xf numFmtId="0" fontId="0" fillId="0" borderId="59" xfId="0" applyBorder="1" applyAlignment="1">
      <alignment horizontal="left" vertical="center" wrapText="1"/>
    </xf>
    <xf numFmtId="0" fontId="89" fillId="31" borderId="33" xfId="58" applyFont="1" applyBorder="1" applyAlignment="1" applyProtection="1">
      <alignment horizontal="center" vertical="center"/>
      <protection locked="0"/>
    </xf>
    <xf numFmtId="0" fontId="89" fillId="31" borderId="37" xfId="58" applyFont="1" applyBorder="1" applyAlignment="1" applyProtection="1">
      <alignment horizontal="center" vertical="center"/>
      <protection locked="0"/>
    </xf>
    <xf numFmtId="0" fontId="92" fillId="6" borderId="73" xfId="0" applyFont="1" applyFill="1" applyBorder="1" applyAlignment="1">
      <alignment horizontal="center" vertical="center"/>
    </xf>
    <xf numFmtId="0" fontId="74" fillId="31" borderId="33" xfId="58" applyBorder="1" applyAlignment="1" applyProtection="1">
      <alignment horizontal="left" vertical="center" wrapText="1"/>
      <protection locked="0"/>
    </xf>
    <xf numFmtId="0" fontId="74" fillId="31" borderId="31" xfId="58" applyBorder="1" applyAlignment="1" applyProtection="1">
      <alignment horizontal="left" vertical="center" wrapText="1"/>
      <protection locked="0"/>
    </xf>
    <xf numFmtId="0" fontId="74" fillId="31" borderId="34" xfId="58" applyBorder="1" applyAlignment="1" applyProtection="1">
      <alignment horizontal="left" vertical="center" wrapText="1"/>
      <protection locked="0"/>
    </xf>
    <xf numFmtId="0" fontId="74" fillId="36" borderId="33" xfId="58" applyFill="1" applyBorder="1" applyAlignment="1" applyProtection="1">
      <alignment horizontal="left" vertical="center" wrapText="1"/>
      <protection locked="0"/>
    </xf>
    <xf numFmtId="0" fontId="74" fillId="36" borderId="31" xfId="58" applyFill="1" applyBorder="1" applyAlignment="1" applyProtection="1">
      <alignment horizontal="left" vertical="center" wrapText="1"/>
      <protection locked="0"/>
    </xf>
    <xf numFmtId="0" fontId="74" fillId="36" borderId="34" xfId="58" applyFill="1" applyBorder="1" applyAlignment="1" applyProtection="1">
      <alignment horizontal="left" vertical="center" wrapText="1"/>
      <protection locked="0"/>
    </xf>
    <xf numFmtId="0" fontId="0" fillId="0" borderId="80" xfId="0" applyBorder="1" applyAlignment="1">
      <alignment horizontal="left" vertical="center" wrapText="1"/>
    </xf>
    <xf numFmtId="0" fontId="0" fillId="4" borderId="36" xfId="0" applyFill="1" applyBorder="1" applyAlignment="1">
      <alignment horizontal="left" vertical="center" wrapText="1"/>
    </xf>
    <xf numFmtId="0" fontId="0" fillId="4" borderId="59" xfId="0" applyFill="1" applyBorder="1" applyAlignment="1">
      <alignment horizontal="left" vertical="center" wrapText="1"/>
    </xf>
    <xf numFmtId="0" fontId="0" fillId="0" borderId="36" xfId="0" applyBorder="1" applyAlignment="1">
      <alignment horizontal="center" vertical="center" wrapText="1"/>
    </xf>
    <xf numFmtId="0" fontId="0" fillId="0" borderId="80" xfId="0" applyBorder="1" applyAlignment="1">
      <alignment horizontal="center" vertical="center" wrapText="1"/>
    </xf>
    <xf numFmtId="0" fontId="0" fillId="0" borderId="59" xfId="0" applyBorder="1" applyAlignment="1">
      <alignment horizontal="center"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4" borderId="65" xfId="0" applyFill="1" applyBorder="1" applyAlignment="1">
      <alignment horizontal="center" vertical="center"/>
    </xf>
    <xf numFmtId="0" fontId="0" fillId="4" borderId="15" xfId="0" applyFill="1" applyBorder="1" applyAlignment="1">
      <alignment horizontal="center" vertical="center"/>
    </xf>
    <xf numFmtId="0" fontId="0" fillId="4" borderId="28" xfId="0" applyFill="1" applyBorder="1" applyAlignment="1">
      <alignment horizontal="center" vertical="center"/>
    </xf>
    <xf numFmtId="0" fontId="74" fillId="31" borderId="33" xfId="58" applyBorder="1" applyAlignment="1" applyProtection="1">
      <alignment horizontal="center" vertical="center" wrapText="1"/>
      <protection locked="0"/>
    </xf>
    <xf numFmtId="0" fontId="74" fillId="31" borderId="34" xfId="58" applyBorder="1" applyAlignment="1" applyProtection="1">
      <alignment horizontal="center" vertical="center" wrapText="1"/>
      <protection locked="0"/>
    </xf>
    <xf numFmtId="0" fontId="74" fillId="31" borderId="36" xfId="58" applyBorder="1" applyAlignment="1" applyProtection="1">
      <alignment horizontal="center" vertical="center"/>
      <protection locked="0"/>
    </xf>
    <xf numFmtId="0" fontId="74" fillId="31" borderId="59" xfId="58" applyBorder="1" applyAlignment="1" applyProtection="1">
      <alignment horizontal="center" vertical="center"/>
      <protection locked="0"/>
    </xf>
    <xf numFmtId="0" fontId="74" fillId="31" borderId="36" xfId="58" applyFill="1" applyBorder="1" applyAlignment="1" applyProtection="1">
      <alignment horizontal="center" vertical="center"/>
      <protection locked="0"/>
    </xf>
    <xf numFmtId="0" fontId="74" fillId="31" borderId="59" xfId="58" applyFill="1" applyBorder="1" applyAlignment="1" applyProtection="1">
      <alignment horizontal="center" vertical="center"/>
      <protection locked="0"/>
    </xf>
    <xf numFmtId="0" fontId="74" fillId="31" borderId="32" xfId="58" applyBorder="1" applyAlignment="1" applyProtection="1">
      <alignment horizontal="center" vertical="center"/>
      <protection locked="0"/>
    </xf>
    <xf numFmtId="0" fontId="74" fillId="31" borderId="43" xfId="58" applyBorder="1" applyAlignment="1" applyProtection="1">
      <alignment horizontal="center" vertical="center"/>
      <protection locked="0"/>
    </xf>
    <xf numFmtId="0" fontId="0" fillId="0" borderId="29" xfId="0" applyBorder="1" applyAlignment="1">
      <alignment horizontal="center" vertical="center" wrapText="1"/>
    </xf>
    <xf numFmtId="0" fontId="92" fillId="6" borderId="62" xfId="0" applyFont="1" applyFill="1" applyBorder="1" applyAlignment="1">
      <alignment horizontal="center" vertical="center"/>
    </xf>
    <xf numFmtId="0" fontId="92" fillId="6" borderId="72" xfId="0" applyFont="1" applyFill="1" applyBorder="1" applyAlignment="1">
      <alignment horizontal="center" vertical="center"/>
    </xf>
    <xf numFmtId="0" fontId="74" fillId="31" borderId="37" xfId="58" applyBorder="1" applyAlignment="1" applyProtection="1">
      <alignment horizontal="center" vertical="center" wrapText="1"/>
      <protection locked="0"/>
    </xf>
    <xf numFmtId="0" fontId="74" fillId="31" borderId="33" xfId="58" applyBorder="1" applyAlignment="1" applyProtection="1">
      <alignment horizontal="center" vertical="center"/>
      <protection locked="0"/>
    </xf>
    <xf numFmtId="0" fontId="74" fillId="31" borderId="37" xfId="58" applyBorder="1" applyAlignment="1" applyProtection="1">
      <alignment horizontal="center" vertical="center"/>
      <protection locked="0"/>
    </xf>
    <xf numFmtId="0" fontId="74" fillId="36" borderId="33" xfId="58" applyFill="1" applyBorder="1" applyAlignment="1" applyProtection="1">
      <alignment horizontal="center" vertical="center"/>
      <protection locked="0"/>
    </xf>
    <xf numFmtId="0" fontId="74" fillId="36" borderId="37" xfId="58" applyFill="1" applyBorder="1" applyAlignment="1" applyProtection="1">
      <alignment horizontal="center" vertical="center"/>
      <protection locked="0"/>
    </xf>
    <xf numFmtId="0" fontId="0" fillId="0" borderId="29" xfId="0" applyBorder="1" applyAlignment="1">
      <alignment horizontal="left" vertical="center" wrapText="1"/>
    </xf>
    <xf numFmtId="0" fontId="74" fillId="36" borderId="33" xfId="58" applyFill="1" applyBorder="1" applyAlignment="1" applyProtection="1">
      <alignment horizontal="center" vertical="center" wrapText="1"/>
      <protection locked="0"/>
    </xf>
    <xf numFmtId="0" fontId="74" fillId="36" borderId="34" xfId="58" applyFill="1" applyBorder="1" applyAlignment="1" applyProtection="1">
      <alignment horizontal="center" vertical="center" wrapText="1"/>
      <protection locked="0"/>
    </xf>
    <xf numFmtId="0" fontId="92" fillId="6" borderId="34" xfId="0" applyFont="1" applyFill="1" applyBorder="1" applyAlignment="1">
      <alignment horizontal="center" vertical="center" wrapText="1"/>
    </xf>
    <xf numFmtId="0" fontId="0" fillId="4" borderId="80" xfId="0" applyFill="1" applyBorder="1" applyAlignment="1">
      <alignment horizontal="left" vertical="center" wrapText="1"/>
    </xf>
    <xf numFmtId="0" fontId="74" fillId="31" borderId="33" xfId="58" applyBorder="1" applyAlignment="1" applyProtection="1">
      <alignment horizontal="center"/>
      <protection locked="0"/>
    </xf>
    <xf numFmtId="0" fontId="74" fillId="31" borderId="34" xfId="58" applyBorder="1" applyAlignment="1" applyProtection="1">
      <alignment horizontal="center"/>
      <protection locked="0"/>
    </xf>
    <xf numFmtId="0" fontId="74" fillId="36" borderId="31" xfId="58" applyFill="1" applyBorder="1" applyAlignment="1" applyProtection="1">
      <alignment horizontal="center" vertical="center"/>
      <protection locked="0"/>
    </xf>
    <xf numFmtId="0" fontId="74" fillId="36" borderId="34" xfId="58" applyFill="1" applyBorder="1" applyAlignment="1" applyProtection="1">
      <alignment horizontal="center" vertical="center"/>
      <protection locked="0"/>
    </xf>
    <xf numFmtId="0" fontId="74" fillId="36" borderId="68" xfId="58" applyFill="1" applyBorder="1" applyAlignment="1" applyProtection="1">
      <alignment horizontal="center" vertical="center" wrapText="1"/>
      <protection locked="0"/>
    </xf>
    <xf numFmtId="0" fontId="74" fillId="36" borderId="37" xfId="58" applyFill="1" applyBorder="1" applyAlignment="1" applyProtection="1">
      <alignment horizontal="center" vertical="center" wrapText="1"/>
      <protection locked="0"/>
    </xf>
    <xf numFmtId="0" fontId="92" fillId="6" borderId="31" xfId="0" applyFont="1" applyFill="1" applyBorder="1" applyAlignment="1">
      <alignment horizontal="center" vertical="center" wrapText="1"/>
    </xf>
    <xf numFmtId="0" fontId="74" fillId="31" borderId="31" xfId="58" applyBorder="1" applyAlignment="1" applyProtection="1">
      <alignment horizontal="center" vertical="center"/>
      <protection locked="0"/>
    </xf>
    <xf numFmtId="10" fontId="74" fillId="31" borderId="33" xfId="58" applyNumberFormat="1" applyBorder="1" applyAlignment="1" applyProtection="1">
      <alignment horizontal="center" vertical="center" wrapText="1"/>
      <protection locked="0"/>
    </xf>
    <xf numFmtId="10" fontId="74" fillId="31" borderId="37" xfId="58" applyNumberFormat="1" applyBorder="1" applyAlignment="1" applyProtection="1">
      <alignment horizontal="center" vertical="center" wrapText="1"/>
      <protection locked="0"/>
    </xf>
    <xf numFmtId="0" fontId="74" fillId="31" borderId="31" xfId="58" applyBorder="1" applyAlignment="1" applyProtection="1">
      <alignment horizontal="center" vertical="center" wrapText="1"/>
      <protection locked="0"/>
    </xf>
    <xf numFmtId="0" fontId="92" fillId="6" borderId="61" xfId="0" applyFont="1" applyFill="1" applyBorder="1" applyAlignment="1">
      <alignment horizontal="center" vertical="center" wrapText="1"/>
    </xf>
    <xf numFmtId="0" fontId="92" fillId="6" borderId="62" xfId="0" applyFont="1" applyFill="1" applyBorder="1" applyAlignment="1">
      <alignment horizontal="center" vertical="center" wrapText="1"/>
    </xf>
    <xf numFmtId="0" fontId="92" fillId="6" borderId="72" xfId="0" applyFont="1" applyFill="1" applyBorder="1" applyAlignment="1">
      <alignment horizontal="center" vertical="center" wrapText="1"/>
    </xf>
    <xf numFmtId="0" fontId="74" fillId="36" borderId="32" xfId="58" applyFill="1" applyBorder="1" applyAlignment="1" applyProtection="1">
      <alignment horizontal="center" wrapText="1"/>
      <protection locked="0"/>
    </xf>
    <xf numFmtId="0" fontId="74" fillId="36" borderId="43" xfId="58" applyFill="1" applyBorder="1" applyAlignment="1" applyProtection="1">
      <alignment horizontal="center" wrapText="1"/>
      <protection locked="0"/>
    </xf>
    <xf numFmtId="0" fontId="0" fillId="0" borderId="50" xfId="0" applyBorder="1" applyAlignment="1">
      <alignment horizontal="left" vertical="center" wrapText="1"/>
    </xf>
    <xf numFmtId="0" fontId="74" fillId="31" borderId="36" xfId="58" applyBorder="1" applyAlignment="1" applyProtection="1">
      <alignment horizontal="center" wrapText="1"/>
      <protection locked="0"/>
    </xf>
    <xf numFmtId="0" fontId="74" fillId="31" borderId="59" xfId="58" applyBorder="1" applyAlignment="1" applyProtection="1">
      <alignment horizontal="center" wrapText="1"/>
      <protection locked="0"/>
    </xf>
    <xf numFmtId="0" fontId="74" fillId="31" borderId="32" xfId="58" applyBorder="1" applyAlignment="1" applyProtection="1">
      <alignment horizontal="center" wrapText="1"/>
      <protection locked="0"/>
    </xf>
    <xf numFmtId="0" fontId="74" fillId="31" borderId="43" xfId="58" applyBorder="1" applyAlignment="1" applyProtection="1">
      <alignment horizontal="center" wrapText="1"/>
      <protection locked="0"/>
    </xf>
    <xf numFmtId="0" fontId="74" fillId="36" borderId="36" xfId="58" applyFill="1" applyBorder="1" applyAlignment="1" applyProtection="1">
      <alignment horizontal="center" wrapText="1"/>
      <protection locked="0"/>
    </xf>
    <xf numFmtId="0" fontId="74" fillId="36" borderId="59" xfId="58" applyFill="1" applyBorder="1" applyAlignment="1" applyProtection="1">
      <alignment horizontal="center" wrapText="1"/>
      <protection locked="0"/>
    </xf>
    <xf numFmtId="0" fontId="89" fillId="36" borderId="33" xfId="58" applyFont="1" applyFill="1" applyBorder="1" applyAlignment="1" applyProtection="1">
      <alignment horizontal="center" vertical="center" wrapText="1"/>
      <protection locked="0"/>
    </xf>
    <xf numFmtId="0" fontId="89" fillId="36" borderId="34" xfId="58" applyFont="1" applyFill="1" applyBorder="1" applyAlignment="1" applyProtection="1">
      <alignment horizontal="center" vertical="center" wrapText="1"/>
      <protection locked="0"/>
    </xf>
    <xf numFmtId="0" fontId="89" fillId="36" borderId="36" xfId="58" applyFont="1" applyFill="1" applyBorder="1" applyAlignment="1" applyProtection="1">
      <alignment horizontal="center" vertical="center"/>
      <protection locked="0"/>
    </xf>
    <xf numFmtId="0" fontId="89" fillId="36" borderId="59" xfId="58" applyFont="1" applyFill="1" applyBorder="1" applyAlignment="1" applyProtection="1">
      <alignment horizontal="center" vertical="center"/>
      <protection locked="0"/>
    </xf>
    <xf numFmtId="0" fontId="89" fillId="31" borderId="33" xfId="58" applyFont="1" applyBorder="1" applyAlignment="1" applyProtection="1">
      <alignment horizontal="center" vertical="center" wrapText="1"/>
      <protection locked="0"/>
    </xf>
    <xf numFmtId="0" fontId="89" fillId="31" borderId="34" xfId="58" applyFont="1" applyBorder="1" applyAlignment="1" applyProtection="1">
      <alignment horizontal="center" vertical="center" wrapText="1"/>
      <protection locked="0"/>
    </xf>
    <xf numFmtId="0" fontId="89" fillId="31" borderId="36" xfId="58" applyFont="1" applyBorder="1" applyAlignment="1" applyProtection="1">
      <alignment horizontal="center" vertical="center"/>
      <protection locked="0"/>
    </xf>
    <xf numFmtId="0" fontId="89" fillId="31" borderId="59" xfId="58" applyFont="1" applyBorder="1" applyAlignment="1" applyProtection="1">
      <alignment horizontal="center" vertical="center"/>
      <protection locked="0"/>
    </xf>
    <xf numFmtId="0" fontId="0" fillId="4" borderId="81" xfId="0" applyFill="1" applyBorder="1" applyAlignment="1">
      <alignment horizontal="left" vertical="center" wrapText="1"/>
    </xf>
    <xf numFmtId="0" fontId="0" fillId="4" borderId="83" xfId="0" applyFill="1" applyBorder="1" applyAlignment="1">
      <alignment horizontal="left" vertical="center" wrapText="1"/>
    </xf>
    <xf numFmtId="0" fontId="0" fillId="4" borderId="82" xfId="0" applyFill="1" applyBorder="1" applyAlignment="1">
      <alignment horizontal="left" vertical="center" wrapText="1"/>
    </xf>
    <xf numFmtId="0" fontId="100" fillId="0" borderId="0" xfId="0" applyFont="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Good 2" xfId="50"/>
    <cellStyle name="Heading 1" xfId="51"/>
    <cellStyle name="Heading 2" xfId="52"/>
    <cellStyle name="Heading 3" xfId="53"/>
    <cellStyle name="Heading 4" xfId="54"/>
    <cellStyle name="Hyperlink" xfId="55"/>
    <cellStyle name="Input" xfId="56"/>
    <cellStyle name="Linked Cell" xfId="57"/>
    <cellStyle name="Neutral" xfId="58"/>
    <cellStyle name="Neutral 2" xfId="59"/>
    <cellStyle name="Normal 2" xfId="60"/>
    <cellStyle name="Normal 3" xfId="61"/>
    <cellStyle name="Note" xfId="62"/>
    <cellStyle name="Output" xfId="63"/>
    <cellStyle name="Percent"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2</xdr:col>
      <xdr:colOff>342900</xdr:colOff>
      <xdr:row>3</xdr:row>
      <xdr:rowOff>171450</xdr:rowOff>
    </xdr:to>
    <xdr:pic>
      <xdr:nvPicPr>
        <xdr:cNvPr id="1" name="Picture 6"/>
        <xdr:cNvPicPr preferRelativeResize="1">
          <a:picLocks noChangeAspect="1"/>
        </xdr:cNvPicPr>
      </xdr:nvPicPr>
      <xdr:blipFill>
        <a:blip r:embed="rId1"/>
        <a:srcRect t="13006" b="23802"/>
        <a:stretch>
          <a:fillRect/>
        </a:stretch>
      </xdr:blipFill>
      <xdr:spPr>
        <a:xfrm>
          <a:off x="190500" y="190500"/>
          <a:ext cx="10382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3</xdr:col>
      <xdr:colOff>1704975</xdr:colOff>
      <xdr:row>55</xdr:row>
      <xdr:rowOff>209550</xdr:rowOff>
    </xdr:to>
    <xdr:grpSp>
      <xdr:nvGrpSpPr>
        <xdr:cNvPr id="1" name="Group 2"/>
        <xdr:cNvGrpSpPr>
          <a:grpSpLocks/>
        </xdr:cNvGrpSpPr>
      </xdr:nvGrpSpPr>
      <xdr:grpSpPr>
        <a:xfrm>
          <a:off x="2762250" y="28508325"/>
          <a:ext cx="1704975" cy="209550"/>
          <a:chOff x="3048000" y="14817587"/>
          <a:chExt cx="1855304" cy="219075"/>
        </a:xfrm>
        <a:solidFill>
          <a:srgbClr val="FFFFFF"/>
        </a:solidFill>
      </xdr:grpSpPr>
      <xdr:sp>
        <xdr:nvSpPr>
          <xdr:cNvPr id="2" name="Check Box 126" hidden="1"/>
          <xdr:cNvSpPr>
            <a:spLocks/>
          </xdr:cNvSpPr>
        </xdr:nvSpPr>
        <xdr:spPr>
          <a:xfrm>
            <a:off x="3048000" y="14817587"/>
            <a:ext cx="514847"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3" name="Check Box 127" hidden="1"/>
          <xdr:cNvSpPr>
            <a:spLocks/>
          </xdr:cNvSpPr>
        </xdr:nvSpPr>
        <xdr:spPr>
          <a:xfrm>
            <a:off x="3609229" y="14817587"/>
            <a:ext cx="508353"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4" name="Check Box 128" hidden="1"/>
          <xdr:cNvSpPr>
            <a:spLocks/>
          </xdr:cNvSpPr>
        </xdr:nvSpPr>
        <xdr:spPr>
          <a:xfrm>
            <a:off x="4104596" y="14817587"/>
            <a:ext cx="798708"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1685925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6668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AppData\Local\Microsoft\Windows\INetCache\Content.Outlook\QXW53JL2\PPR%201-%20Sustainable%20project%20Final%2006.11.202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mailto:rshahazizyan@yahoo.com" TargetMode="External" /><Relationship Id="rId3" Type="http://schemas.openxmlformats.org/officeDocument/2006/relationships/hyperlink" Target="mailto:a.mazmanyan@env.am" TargetMode="External" /><Relationship Id="rId4" Type="http://schemas.openxmlformats.org/officeDocument/2006/relationships/hyperlink" Target="mailto:info@cep.am"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a.mazmanyan@env.am" TargetMode="External" /><Relationship Id="rId2" Type="http://schemas.openxmlformats.org/officeDocument/2006/relationships/hyperlink" Target="mailto:a.mazmanyan@env.am" TargetMode="Externa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177"/>
  <sheetViews>
    <sheetView tabSelected="1" zoomScale="120" zoomScaleNormal="120" zoomScalePageLayoutView="0" workbookViewId="0" topLeftCell="A33">
      <selection activeCell="D23" sqref="D23:D24"/>
    </sheetView>
  </sheetViews>
  <sheetFormatPr defaultColWidth="102.421875" defaultRowHeight="15"/>
  <cols>
    <col min="1" max="1" width="2.421875" style="1" customWidth="1"/>
    <col min="2" max="2" width="10.8515625" style="116" customWidth="1"/>
    <col min="3" max="3" width="14.8515625" style="116" customWidth="1"/>
    <col min="4" max="4" width="87.140625" style="1" customWidth="1"/>
    <col min="5" max="5" width="3.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421875" style="1" customWidth="1"/>
    <col min="253" max="254" width="9.140625" style="1" customWidth="1"/>
    <col min="255" max="255" width="17.421875" style="1" customWidth="1"/>
    <col min="256" max="16384" width="102.421875" style="1" customWidth="1"/>
  </cols>
  <sheetData>
    <row r="1" ht="14.25" thickBot="1"/>
    <row r="2" spans="2:5" ht="14.25" thickBot="1">
      <c r="B2" s="117"/>
      <c r="C2" s="118"/>
      <c r="D2" s="63"/>
      <c r="E2" s="64"/>
    </row>
    <row r="3" spans="2:5" ht="18" thickBot="1">
      <c r="B3" s="119"/>
      <c r="C3" s="120"/>
      <c r="D3" s="75" t="s">
        <v>242</v>
      </c>
      <c r="E3" s="66"/>
    </row>
    <row r="4" spans="2:5" ht="14.25" thickBot="1">
      <c r="B4" s="119"/>
      <c r="C4" s="120"/>
      <c r="D4" s="65"/>
      <c r="E4" s="66"/>
    </row>
    <row r="5" spans="2:5" ht="14.25" thickBot="1">
      <c r="B5" s="119"/>
      <c r="C5" s="123" t="s">
        <v>284</v>
      </c>
      <c r="D5" s="348" t="s">
        <v>904</v>
      </c>
      <c r="E5" s="66"/>
    </row>
    <row r="6" spans="2:16" s="3" customFormat="1" ht="14.25" thickBot="1">
      <c r="B6" s="121"/>
      <c r="C6" s="73"/>
      <c r="D6" s="36"/>
      <c r="E6" s="34"/>
      <c r="G6" s="2"/>
      <c r="H6" s="2"/>
      <c r="I6" s="2"/>
      <c r="J6" s="2"/>
      <c r="K6" s="2"/>
      <c r="L6" s="2"/>
      <c r="M6" s="2"/>
      <c r="N6" s="2"/>
      <c r="O6" s="2"/>
      <c r="P6" s="2"/>
    </row>
    <row r="7" spans="2:16" s="3" customFormat="1" ht="30.75" customHeight="1" thickBot="1">
      <c r="B7" s="121"/>
      <c r="C7" s="67" t="s">
        <v>213</v>
      </c>
      <c r="D7" s="12" t="s">
        <v>905</v>
      </c>
      <c r="E7" s="34"/>
      <c r="G7" s="2"/>
      <c r="H7" s="2"/>
      <c r="I7" s="2"/>
      <c r="J7" s="2"/>
      <c r="K7" s="2"/>
      <c r="L7" s="2"/>
      <c r="M7" s="2"/>
      <c r="N7" s="2"/>
      <c r="O7" s="2"/>
      <c r="P7" s="2"/>
    </row>
    <row r="8" spans="2:16" s="3" customFormat="1" ht="13.5" hidden="1">
      <c r="B8" s="119"/>
      <c r="C8" s="120"/>
      <c r="D8" s="65"/>
      <c r="E8" s="34"/>
      <c r="G8" s="2"/>
      <c r="H8" s="2"/>
      <c r="I8" s="2"/>
      <c r="J8" s="2"/>
      <c r="K8" s="2"/>
      <c r="L8" s="2"/>
      <c r="M8" s="2"/>
      <c r="N8" s="2"/>
      <c r="O8" s="2"/>
      <c r="P8" s="2"/>
    </row>
    <row r="9" spans="2:16" s="3" customFormat="1" ht="13.5" hidden="1">
      <c r="B9" s="119"/>
      <c r="C9" s="120"/>
      <c r="D9" s="65"/>
      <c r="E9" s="34"/>
      <c r="G9" s="2"/>
      <c r="H9" s="2"/>
      <c r="I9" s="2"/>
      <c r="J9" s="2"/>
      <c r="K9" s="2"/>
      <c r="L9" s="2"/>
      <c r="M9" s="2"/>
      <c r="N9" s="2"/>
      <c r="O9" s="2"/>
      <c r="P9" s="2"/>
    </row>
    <row r="10" spans="2:16" s="3" customFormat="1" ht="13.5" hidden="1">
      <c r="B10" s="119"/>
      <c r="C10" s="120"/>
      <c r="D10" s="65"/>
      <c r="E10" s="34"/>
      <c r="G10" s="2"/>
      <c r="H10" s="2"/>
      <c r="I10" s="2"/>
      <c r="J10" s="2"/>
      <c r="K10" s="2"/>
      <c r="L10" s="2"/>
      <c r="M10" s="2"/>
      <c r="N10" s="2"/>
      <c r="O10" s="2"/>
      <c r="P10" s="2"/>
    </row>
    <row r="11" spans="2:16" s="3" customFormat="1" ht="13.5" hidden="1">
      <c r="B11" s="119"/>
      <c r="C11" s="120"/>
      <c r="D11" s="65"/>
      <c r="E11" s="34"/>
      <c r="G11" s="2"/>
      <c r="H11" s="2"/>
      <c r="I11" s="2"/>
      <c r="J11" s="2"/>
      <c r="K11" s="2"/>
      <c r="L11" s="2"/>
      <c r="M11" s="2"/>
      <c r="N11" s="2"/>
      <c r="O11" s="2"/>
      <c r="P11" s="2"/>
    </row>
    <row r="12" spans="2:16" s="3" customFormat="1" ht="14.25" thickBot="1">
      <c r="B12" s="121"/>
      <c r="C12" s="73"/>
      <c r="D12" s="36"/>
      <c r="E12" s="34"/>
      <c r="G12" s="2"/>
      <c r="H12" s="2"/>
      <c r="I12" s="2"/>
      <c r="J12" s="2"/>
      <c r="K12" s="2"/>
      <c r="L12" s="2"/>
      <c r="M12" s="2"/>
      <c r="N12" s="2"/>
      <c r="O12" s="2"/>
      <c r="P12" s="2"/>
    </row>
    <row r="13" spans="2:16" s="3" customFormat="1" ht="140.25" thickBot="1">
      <c r="B13" s="121"/>
      <c r="C13" s="68" t="s">
        <v>0</v>
      </c>
      <c r="D13" s="12" t="s">
        <v>906</v>
      </c>
      <c r="E13" s="34"/>
      <c r="G13" s="2"/>
      <c r="H13" s="2"/>
      <c r="I13" s="2"/>
      <c r="J13" s="2"/>
      <c r="K13" s="2"/>
      <c r="L13" s="2"/>
      <c r="M13" s="2"/>
      <c r="N13" s="2"/>
      <c r="O13" s="2"/>
      <c r="P13" s="2"/>
    </row>
    <row r="14" spans="2:16" s="3" customFormat="1" ht="14.25" thickBot="1">
      <c r="B14" s="121"/>
      <c r="C14" s="73"/>
      <c r="D14" s="36"/>
      <c r="E14" s="34"/>
      <c r="G14" s="2"/>
      <c r="H14" s="2" t="s">
        <v>1</v>
      </c>
      <c r="I14" s="2" t="s">
        <v>2</v>
      </c>
      <c r="J14" s="2"/>
      <c r="K14" s="2" t="s">
        <v>3</v>
      </c>
      <c r="L14" s="2" t="s">
        <v>4</v>
      </c>
      <c r="M14" s="2" t="s">
        <v>5</v>
      </c>
      <c r="N14" s="2" t="s">
        <v>6</v>
      </c>
      <c r="O14" s="2" t="s">
        <v>7</v>
      </c>
      <c r="P14" s="2" t="s">
        <v>8</v>
      </c>
    </row>
    <row r="15" spans="2:16" s="3" customFormat="1" ht="13.5">
      <c r="B15" s="121"/>
      <c r="C15" s="69" t="s">
        <v>203</v>
      </c>
      <c r="D15" s="333"/>
      <c r="E15" s="34"/>
      <c r="G15" s="2"/>
      <c r="H15" s="4" t="s">
        <v>9</v>
      </c>
      <c r="I15" s="2" t="s">
        <v>10</v>
      </c>
      <c r="J15" s="2" t="s">
        <v>11</v>
      </c>
      <c r="K15" s="2" t="s">
        <v>12</v>
      </c>
      <c r="L15" s="2">
        <v>1</v>
      </c>
      <c r="M15" s="2">
        <v>1</v>
      </c>
      <c r="N15" s="2" t="s">
        <v>13</v>
      </c>
      <c r="O15" s="2" t="s">
        <v>14</v>
      </c>
      <c r="P15" s="2" t="s">
        <v>15</v>
      </c>
    </row>
    <row r="16" spans="2:16" s="3" customFormat="1" ht="29.25" customHeight="1">
      <c r="B16" s="527" t="s">
        <v>272</v>
      </c>
      <c r="C16" s="528"/>
      <c r="D16" s="334" t="s">
        <v>812</v>
      </c>
      <c r="E16" s="34"/>
      <c r="G16" s="2"/>
      <c r="H16" s="4" t="s">
        <v>16</v>
      </c>
      <c r="I16" s="2" t="s">
        <v>17</v>
      </c>
      <c r="J16" s="2" t="s">
        <v>18</v>
      </c>
      <c r="K16" s="2" t="s">
        <v>19</v>
      </c>
      <c r="L16" s="2">
        <v>2</v>
      </c>
      <c r="M16" s="2">
        <v>2</v>
      </c>
      <c r="N16" s="2" t="s">
        <v>20</v>
      </c>
      <c r="O16" s="2" t="s">
        <v>21</v>
      </c>
      <c r="P16" s="2" t="s">
        <v>22</v>
      </c>
    </row>
    <row r="17" spans="2:16" s="3" customFormat="1" ht="13.5">
      <c r="B17" s="121"/>
      <c r="C17" s="69" t="s">
        <v>209</v>
      </c>
      <c r="D17" s="334" t="s">
        <v>782</v>
      </c>
      <c r="E17" s="34"/>
      <c r="G17" s="2"/>
      <c r="H17" s="4" t="s">
        <v>23</v>
      </c>
      <c r="I17" s="2" t="s">
        <v>24</v>
      </c>
      <c r="J17" s="2"/>
      <c r="K17" s="2" t="s">
        <v>25</v>
      </c>
      <c r="L17" s="2">
        <v>3</v>
      </c>
      <c r="M17" s="2">
        <v>3</v>
      </c>
      <c r="N17" s="2" t="s">
        <v>26</v>
      </c>
      <c r="O17" s="2" t="s">
        <v>27</v>
      </c>
      <c r="P17" s="2" t="s">
        <v>28</v>
      </c>
    </row>
    <row r="18" spans="2:16" s="3" customFormat="1" ht="14.25" thickBot="1">
      <c r="B18" s="122"/>
      <c r="C18" s="68" t="s">
        <v>204</v>
      </c>
      <c r="D18" s="335" t="s">
        <v>613</v>
      </c>
      <c r="E18" s="34"/>
      <c r="G18" s="2"/>
      <c r="H18" s="4" t="s">
        <v>29</v>
      </c>
      <c r="I18" s="2"/>
      <c r="J18" s="2"/>
      <c r="K18" s="2" t="s">
        <v>30</v>
      </c>
      <c r="L18" s="2">
        <v>5</v>
      </c>
      <c r="M18" s="2">
        <v>5</v>
      </c>
      <c r="N18" s="2" t="s">
        <v>31</v>
      </c>
      <c r="O18" s="2" t="s">
        <v>32</v>
      </c>
      <c r="P18" s="2" t="s">
        <v>33</v>
      </c>
    </row>
    <row r="19" spans="2:16" s="3" customFormat="1" ht="42.75" customHeight="1" thickBot="1">
      <c r="B19" s="530" t="s">
        <v>205</v>
      </c>
      <c r="C19" s="531"/>
      <c r="D19" s="336" t="s">
        <v>907</v>
      </c>
      <c r="E19" s="34"/>
      <c r="G19" s="2"/>
      <c r="H19" s="4" t="s">
        <v>34</v>
      </c>
      <c r="I19" s="2"/>
      <c r="J19" s="2"/>
      <c r="K19" s="2" t="s">
        <v>35</v>
      </c>
      <c r="L19" s="2"/>
      <c r="M19" s="2"/>
      <c r="N19" s="2"/>
      <c r="O19" s="2" t="s">
        <v>36</v>
      </c>
      <c r="P19" s="2" t="s">
        <v>37</v>
      </c>
    </row>
    <row r="20" spans="2:14" s="3" customFormat="1" ht="13.5">
      <c r="B20" s="121"/>
      <c r="C20" s="68"/>
      <c r="D20" s="36"/>
      <c r="E20" s="66"/>
      <c r="F20" s="4"/>
      <c r="G20" s="2"/>
      <c r="H20" s="2"/>
      <c r="J20" s="2"/>
      <c r="K20" s="2"/>
      <c r="L20" s="2"/>
      <c r="M20" s="2" t="s">
        <v>38</v>
      </c>
      <c r="N20" s="2" t="s">
        <v>39</v>
      </c>
    </row>
    <row r="21" spans="2:14" s="3" customFormat="1" ht="13.5">
      <c r="B21" s="121"/>
      <c r="C21" s="123" t="s">
        <v>208</v>
      </c>
      <c r="D21" s="36"/>
      <c r="E21" s="66"/>
      <c r="F21" s="4"/>
      <c r="G21" s="2"/>
      <c r="H21" s="2"/>
      <c r="J21" s="2"/>
      <c r="K21" s="2"/>
      <c r="L21" s="2"/>
      <c r="M21" s="2" t="s">
        <v>40</v>
      </c>
      <c r="N21" s="2" t="s">
        <v>41</v>
      </c>
    </row>
    <row r="22" spans="2:16" s="3" customFormat="1" ht="14.25" thickBot="1">
      <c r="B22" s="121"/>
      <c r="C22" s="124" t="s">
        <v>211</v>
      </c>
      <c r="D22" s="36"/>
      <c r="E22" s="34"/>
      <c r="G22" s="2"/>
      <c r="H22" s="4" t="s">
        <v>42</v>
      </c>
      <c r="I22" s="2"/>
      <c r="J22" s="2"/>
      <c r="L22" s="2"/>
      <c r="M22" s="2"/>
      <c r="N22" s="2"/>
      <c r="O22" s="2" t="s">
        <v>43</v>
      </c>
      <c r="P22" s="2" t="s">
        <v>44</v>
      </c>
    </row>
    <row r="23" spans="2:16" s="3" customFormat="1" ht="13.5">
      <c r="B23" s="527" t="s">
        <v>210</v>
      </c>
      <c r="C23" s="528"/>
      <c r="D23" s="525">
        <v>43539</v>
      </c>
      <c r="E23" s="34"/>
      <c r="G23" s="2"/>
      <c r="H23" s="4"/>
      <c r="I23" s="2"/>
      <c r="J23" s="2"/>
      <c r="L23" s="2"/>
      <c r="M23" s="2"/>
      <c r="N23" s="2"/>
      <c r="O23" s="2"/>
      <c r="P23" s="2"/>
    </row>
    <row r="24" spans="2:16" s="3" customFormat="1" ht="4.5" customHeight="1">
      <c r="B24" s="527"/>
      <c r="C24" s="528"/>
      <c r="D24" s="526"/>
      <c r="E24" s="34"/>
      <c r="G24" s="2"/>
      <c r="H24" s="4"/>
      <c r="I24" s="2"/>
      <c r="J24" s="2"/>
      <c r="L24" s="2"/>
      <c r="M24" s="2"/>
      <c r="N24" s="2"/>
      <c r="O24" s="2"/>
      <c r="P24" s="2"/>
    </row>
    <row r="25" spans="2:15" s="3" customFormat="1" ht="27.75" customHeight="1">
      <c r="B25" s="527" t="s">
        <v>277</v>
      </c>
      <c r="C25" s="528"/>
      <c r="D25" s="442">
        <v>43734</v>
      </c>
      <c r="E25" s="34"/>
      <c r="F25" s="2"/>
      <c r="G25" s="4"/>
      <c r="H25" s="2"/>
      <c r="I25" s="2"/>
      <c r="K25" s="2"/>
      <c r="L25" s="2"/>
      <c r="M25" s="2"/>
      <c r="N25" s="2" t="s">
        <v>45</v>
      </c>
      <c r="O25" s="2" t="s">
        <v>46</v>
      </c>
    </row>
    <row r="26" spans="2:15" s="3" customFormat="1" ht="32.25" customHeight="1">
      <c r="B26" s="527" t="s">
        <v>212</v>
      </c>
      <c r="C26" s="528"/>
      <c r="D26" s="442">
        <v>43734</v>
      </c>
      <c r="E26" s="34"/>
      <c r="F26" s="2"/>
      <c r="G26" s="4"/>
      <c r="H26" s="2"/>
      <c r="I26" s="2"/>
      <c r="K26" s="2"/>
      <c r="L26" s="2"/>
      <c r="M26" s="2"/>
      <c r="N26" s="2" t="s">
        <v>47</v>
      </c>
      <c r="O26" s="2" t="s">
        <v>48</v>
      </c>
    </row>
    <row r="27" spans="2:15" s="3" customFormat="1" ht="28.5" customHeight="1">
      <c r="B27" s="527" t="s">
        <v>276</v>
      </c>
      <c r="C27" s="528"/>
      <c r="D27" s="443">
        <v>2022</v>
      </c>
      <c r="E27" s="70"/>
      <c r="F27" s="2"/>
      <c r="G27" s="4"/>
      <c r="H27" s="2"/>
      <c r="I27" s="2"/>
      <c r="J27" s="2"/>
      <c r="K27" s="2"/>
      <c r="L27" s="2"/>
      <c r="M27" s="2"/>
      <c r="N27" s="2"/>
      <c r="O27" s="2"/>
    </row>
    <row r="28" spans="2:15" s="3" customFormat="1" ht="14.25" thickBot="1">
      <c r="B28" s="121"/>
      <c r="C28" s="69" t="s">
        <v>280</v>
      </c>
      <c r="D28" s="444">
        <v>2023</v>
      </c>
      <c r="E28" s="34"/>
      <c r="F28" s="2"/>
      <c r="G28" s="4"/>
      <c r="H28" s="2"/>
      <c r="I28" s="2"/>
      <c r="J28" s="2"/>
      <c r="K28" s="2"/>
      <c r="L28" s="2"/>
      <c r="M28" s="2"/>
      <c r="N28" s="2"/>
      <c r="O28" s="2"/>
    </row>
    <row r="29" spans="2:15" s="3" customFormat="1" ht="13.5">
      <c r="B29" s="121"/>
      <c r="C29" s="73"/>
      <c r="D29" s="71"/>
      <c r="E29" s="34"/>
      <c r="F29" s="2"/>
      <c r="G29" s="4"/>
      <c r="H29" s="2"/>
      <c r="I29" s="2"/>
      <c r="J29" s="2"/>
      <c r="K29" s="2"/>
      <c r="L29" s="2"/>
      <c r="M29" s="2"/>
      <c r="N29" s="2"/>
      <c r="O29" s="2"/>
    </row>
    <row r="30" spans="2:16" s="3" customFormat="1" ht="14.25" thickBot="1">
      <c r="B30" s="121"/>
      <c r="C30" s="73"/>
      <c r="D30" s="72" t="s">
        <v>49</v>
      </c>
      <c r="E30" s="34"/>
      <c r="G30" s="2"/>
      <c r="H30" s="4" t="s">
        <v>50</v>
      </c>
      <c r="I30" s="2"/>
      <c r="J30" s="2"/>
      <c r="K30" s="2"/>
      <c r="L30" s="2"/>
      <c r="M30" s="2"/>
      <c r="N30" s="2"/>
      <c r="O30" s="2"/>
      <c r="P30" s="2"/>
    </row>
    <row r="31" spans="2:16" s="3" customFormat="1" ht="94.5" customHeight="1" thickBot="1">
      <c r="B31" s="121"/>
      <c r="C31" s="73"/>
      <c r="D31" s="14" t="s">
        <v>908</v>
      </c>
      <c r="E31" s="34"/>
      <c r="F31" s="5"/>
      <c r="G31" s="2"/>
      <c r="H31" s="4" t="s">
        <v>51</v>
      </c>
      <c r="I31" s="2"/>
      <c r="J31" s="2"/>
      <c r="K31" s="2"/>
      <c r="L31" s="2"/>
      <c r="M31" s="2"/>
      <c r="N31" s="2"/>
      <c r="O31" s="2"/>
      <c r="P31" s="2"/>
    </row>
    <row r="32" spans="2:16" s="3" customFormat="1" ht="32.25" customHeight="1" thickBot="1">
      <c r="B32" s="527" t="s">
        <v>913</v>
      </c>
      <c r="C32" s="529"/>
      <c r="D32" s="36"/>
      <c r="E32" s="34"/>
      <c r="G32" s="2"/>
      <c r="H32" s="4" t="s">
        <v>52</v>
      </c>
      <c r="I32" s="2"/>
      <c r="J32" s="2"/>
      <c r="K32" s="2"/>
      <c r="L32" s="2"/>
      <c r="M32" s="2"/>
      <c r="N32" s="2"/>
      <c r="O32" s="2"/>
      <c r="P32" s="2"/>
    </row>
    <row r="33" spans="2:16" s="3" customFormat="1" ht="17.25" customHeight="1" thickBot="1">
      <c r="B33" s="121"/>
      <c r="C33" s="73"/>
      <c r="D33" s="14" t="s">
        <v>805</v>
      </c>
      <c r="E33" s="34"/>
      <c r="G33" s="2"/>
      <c r="H33" s="4" t="s">
        <v>53</v>
      </c>
      <c r="I33" s="2"/>
      <c r="J33" s="2"/>
      <c r="K33" s="2"/>
      <c r="L33" s="2"/>
      <c r="M33" s="2"/>
      <c r="N33" s="2"/>
      <c r="O33" s="2"/>
      <c r="P33" s="2"/>
    </row>
    <row r="34" spans="2:16" s="3" customFormat="1" ht="13.5">
      <c r="B34" s="121"/>
      <c r="C34" s="73"/>
      <c r="D34" s="36"/>
      <c r="E34" s="34"/>
      <c r="F34" s="5"/>
      <c r="G34" s="2"/>
      <c r="H34" s="4" t="s">
        <v>54</v>
      </c>
      <c r="I34" s="2"/>
      <c r="J34" s="2"/>
      <c r="K34" s="2"/>
      <c r="L34" s="2"/>
      <c r="M34" s="2"/>
      <c r="N34" s="2"/>
      <c r="O34" s="2"/>
      <c r="P34" s="2"/>
    </row>
    <row r="35" spans="2:16" s="3" customFormat="1" ht="13.5">
      <c r="B35" s="121"/>
      <c r="C35" s="125" t="s">
        <v>55</v>
      </c>
      <c r="D35" s="36"/>
      <c r="E35" s="34"/>
      <c r="G35" s="2"/>
      <c r="H35" s="4" t="s">
        <v>56</v>
      </c>
      <c r="I35" s="2"/>
      <c r="J35" s="2"/>
      <c r="K35" s="2"/>
      <c r="L35" s="2"/>
      <c r="M35" s="2"/>
      <c r="N35" s="2"/>
      <c r="O35" s="2"/>
      <c r="P35" s="2"/>
    </row>
    <row r="36" spans="2:16" s="3" customFormat="1" ht="31.5" customHeight="1" thickBot="1">
      <c r="B36" s="527" t="s">
        <v>57</v>
      </c>
      <c r="C36" s="529"/>
      <c r="D36" s="36"/>
      <c r="E36" s="34"/>
      <c r="G36" s="2"/>
      <c r="H36" s="4" t="s">
        <v>58</v>
      </c>
      <c r="I36" s="2"/>
      <c r="J36" s="2"/>
      <c r="K36" s="2"/>
      <c r="L36" s="2"/>
      <c r="M36" s="2"/>
      <c r="N36" s="2"/>
      <c r="O36" s="2"/>
      <c r="P36" s="2"/>
    </row>
    <row r="37" spans="2:16" s="3" customFormat="1" ht="13.5">
      <c r="B37" s="121"/>
      <c r="C37" s="73" t="s">
        <v>59</v>
      </c>
      <c r="D37" s="15" t="s">
        <v>909</v>
      </c>
      <c r="E37" s="34"/>
      <c r="G37" s="2"/>
      <c r="H37" s="4" t="s">
        <v>60</v>
      </c>
      <c r="I37" s="2"/>
      <c r="J37" s="2"/>
      <c r="K37" s="2"/>
      <c r="L37" s="2"/>
      <c r="M37" s="2"/>
      <c r="N37" s="2"/>
      <c r="O37" s="2"/>
      <c r="P37" s="2"/>
    </row>
    <row r="38" spans="2:16" s="3" customFormat="1" ht="14.25">
      <c r="B38" s="121"/>
      <c r="C38" s="73" t="s">
        <v>61</v>
      </c>
      <c r="D38" s="284" t="s">
        <v>910</v>
      </c>
      <c r="E38" s="34"/>
      <c r="G38" s="2"/>
      <c r="H38" s="4" t="s">
        <v>62</v>
      </c>
      <c r="I38" s="2"/>
      <c r="J38" s="2"/>
      <c r="K38" s="2"/>
      <c r="L38" s="2"/>
      <c r="M38" s="2"/>
      <c r="N38" s="2"/>
      <c r="O38" s="2"/>
      <c r="P38" s="2"/>
    </row>
    <row r="39" spans="2:16" s="3" customFormat="1" ht="14.25" thickBot="1">
      <c r="B39" s="121"/>
      <c r="C39" s="73" t="s">
        <v>63</v>
      </c>
      <c r="D39" s="16" t="str">
        <f>"August 2021"</f>
        <v>August 2021</v>
      </c>
      <c r="E39" s="34"/>
      <c r="G39" s="2"/>
      <c r="H39" s="4" t="s">
        <v>64</v>
      </c>
      <c r="I39" s="2"/>
      <c r="J39" s="2"/>
      <c r="K39" s="2"/>
      <c r="L39" s="2"/>
      <c r="M39" s="2"/>
      <c r="N39" s="2"/>
      <c r="O39" s="2"/>
      <c r="P39" s="2"/>
    </row>
    <row r="40" spans="2:16" s="3" customFormat="1" ht="15" customHeight="1" thickBot="1">
      <c r="B40" s="121"/>
      <c r="C40" s="69" t="s">
        <v>207</v>
      </c>
      <c r="D40" s="36"/>
      <c r="E40" s="34"/>
      <c r="G40" s="2"/>
      <c r="H40" s="4" t="s">
        <v>65</v>
      </c>
      <c r="I40" s="2"/>
      <c r="J40" s="2"/>
      <c r="K40" s="2"/>
      <c r="L40" s="2"/>
      <c r="M40" s="2"/>
      <c r="N40" s="2"/>
      <c r="O40" s="2"/>
      <c r="P40" s="2"/>
    </row>
    <row r="41" spans="2:16" s="3" customFormat="1" ht="14.25" thickBot="1">
      <c r="B41" s="121"/>
      <c r="C41" s="73" t="s">
        <v>59</v>
      </c>
      <c r="D41" s="15" t="s">
        <v>814</v>
      </c>
      <c r="E41" s="34"/>
      <c r="G41" s="2"/>
      <c r="H41" s="4" t="s">
        <v>66</v>
      </c>
      <c r="I41" s="2"/>
      <c r="J41" s="2"/>
      <c r="K41" s="2"/>
      <c r="L41" s="2"/>
      <c r="M41" s="2"/>
      <c r="N41" s="2"/>
      <c r="O41" s="2"/>
      <c r="P41" s="2"/>
    </row>
    <row r="42" spans="2:16" s="3" customFormat="1" ht="14.25">
      <c r="B42" s="121"/>
      <c r="C42" s="73" t="s">
        <v>61</v>
      </c>
      <c r="D42" s="329" t="s">
        <v>911</v>
      </c>
      <c r="E42" s="34"/>
      <c r="G42" s="2"/>
      <c r="H42" s="4" t="s">
        <v>67</v>
      </c>
      <c r="I42" s="2"/>
      <c r="J42" s="2"/>
      <c r="K42" s="2"/>
      <c r="L42" s="2"/>
      <c r="M42" s="2"/>
      <c r="N42" s="2"/>
      <c r="O42" s="2"/>
      <c r="P42" s="2"/>
    </row>
    <row r="43" spans="2:16" s="3" customFormat="1" ht="14.25" thickBot="1">
      <c r="B43" s="121"/>
      <c r="C43" s="73" t="s">
        <v>63</v>
      </c>
      <c r="D43" s="16" t="str">
        <f>"October 2020"</f>
        <v>October 2020</v>
      </c>
      <c r="E43" s="34"/>
      <c r="G43" s="2"/>
      <c r="H43" s="4" t="s">
        <v>68</v>
      </c>
      <c r="I43" s="2"/>
      <c r="J43" s="2"/>
      <c r="K43" s="2"/>
      <c r="L43" s="2"/>
      <c r="M43" s="2"/>
      <c r="N43" s="2"/>
      <c r="O43" s="2"/>
      <c r="P43" s="2"/>
    </row>
    <row r="44" spans="2:16" s="3" customFormat="1" ht="14.25" thickBot="1">
      <c r="B44" s="121"/>
      <c r="C44" s="69" t="s">
        <v>278</v>
      </c>
      <c r="D44" s="36"/>
      <c r="E44" s="34"/>
      <c r="G44" s="2"/>
      <c r="H44" s="4" t="s">
        <v>69</v>
      </c>
      <c r="I44" s="2"/>
      <c r="J44" s="2"/>
      <c r="K44" s="2"/>
      <c r="L44" s="2"/>
      <c r="M44" s="2"/>
      <c r="N44" s="2"/>
      <c r="O44" s="2"/>
      <c r="P44" s="2"/>
    </row>
    <row r="45" spans="2:16" s="3" customFormat="1" ht="13.5">
      <c r="B45" s="121"/>
      <c r="C45" s="73" t="s">
        <v>59</v>
      </c>
      <c r="D45" s="15" t="s">
        <v>912</v>
      </c>
      <c r="E45" s="34"/>
      <c r="G45" s="2"/>
      <c r="H45" s="4" t="s">
        <v>70</v>
      </c>
      <c r="I45" s="2"/>
      <c r="J45" s="2"/>
      <c r="K45" s="2"/>
      <c r="L45" s="2"/>
      <c r="M45" s="2"/>
      <c r="N45" s="2"/>
      <c r="O45" s="2"/>
      <c r="P45" s="2"/>
    </row>
    <row r="46" spans="2:16" s="3" customFormat="1" ht="14.25">
      <c r="B46" s="121"/>
      <c r="C46" s="73" t="s">
        <v>61</v>
      </c>
      <c r="D46" s="284" t="s">
        <v>807</v>
      </c>
      <c r="E46" s="34"/>
      <c r="G46" s="2"/>
      <c r="H46" s="4" t="s">
        <v>71</v>
      </c>
      <c r="I46" s="2"/>
      <c r="J46" s="2"/>
      <c r="K46" s="2"/>
      <c r="L46" s="2"/>
      <c r="M46" s="2"/>
      <c r="N46" s="2"/>
      <c r="O46" s="2"/>
      <c r="P46" s="2"/>
    </row>
    <row r="47" spans="1:8" ht="14.25" thickBot="1">
      <c r="A47" s="3"/>
      <c r="B47" s="121"/>
      <c r="C47" s="73" t="s">
        <v>63</v>
      </c>
      <c r="D47" s="16" t="str">
        <f>"September 2019"</f>
        <v>September 2019</v>
      </c>
      <c r="E47" s="34"/>
      <c r="H47" s="4" t="s">
        <v>72</v>
      </c>
    </row>
    <row r="48" spans="2:8" ht="14.25" thickBot="1">
      <c r="B48" s="121"/>
      <c r="C48" s="69" t="s">
        <v>206</v>
      </c>
      <c r="D48" s="36"/>
      <c r="E48" s="34"/>
      <c r="H48" s="4" t="s">
        <v>73</v>
      </c>
    </row>
    <row r="49" spans="2:8" ht="13.5">
      <c r="B49" s="121"/>
      <c r="C49" s="73" t="s">
        <v>59</v>
      </c>
      <c r="D49" s="15" t="s">
        <v>912</v>
      </c>
      <c r="E49" s="34"/>
      <c r="H49" s="4" t="s">
        <v>74</v>
      </c>
    </row>
    <row r="50" spans="2:8" ht="14.25">
      <c r="B50" s="121"/>
      <c r="C50" s="73" t="s">
        <v>61</v>
      </c>
      <c r="D50" s="284" t="s">
        <v>807</v>
      </c>
      <c r="E50" s="34"/>
      <c r="H50" s="4" t="s">
        <v>75</v>
      </c>
    </row>
    <row r="51" spans="2:8" ht="14.25" thickBot="1">
      <c r="B51" s="121"/>
      <c r="C51" s="73" t="s">
        <v>63</v>
      </c>
      <c r="D51" s="16" t="str">
        <f>"September 2019"</f>
        <v>September 2019</v>
      </c>
      <c r="E51" s="34"/>
      <c r="H51" s="4" t="s">
        <v>76</v>
      </c>
    </row>
    <row r="52" spans="2:8" ht="14.25" thickBot="1">
      <c r="B52" s="121"/>
      <c r="C52" s="69" t="s">
        <v>206</v>
      </c>
      <c r="D52" s="36"/>
      <c r="E52" s="34"/>
      <c r="H52" s="4" t="s">
        <v>77</v>
      </c>
    </row>
    <row r="53" spans="2:8" ht="13.5">
      <c r="B53" s="121"/>
      <c r="C53" s="73" t="s">
        <v>59</v>
      </c>
      <c r="D53" s="15"/>
      <c r="E53" s="34"/>
      <c r="H53" s="4" t="s">
        <v>78</v>
      </c>
    </row>
    <row r="54" spans="2:8" ht="13.5">
      <c r="B54" s="121"/>
      <c r="C54" s="73" t="s">
        <v>61</v>
      </c>
      <c r="D54" s="13"/>
      <c r="E54" s="34"/>
      <c r="H54" s="4" t="s">
        <v>79</v>
      </c>
    </row>
    <row r="55" spans="2:8" ht="14.25" thickBot="1">
      <c r="B55" s="121"/>
      <c r="C55" s="73" t="s">
        <v>63</v>
      </c>
      <c r="D55" s="16"/>
      <c r="E55" s="34"/>
      <c r="H55" s="4" t="s">
        <v>80</v>
      </c>
    </row>
    <row r="56" spans="2:8" ht="14.25" thickBot="1">
      <c r="B56" s="121"/>
      <c r="C56" s="69" t="s">
        <v>206</v>
      </c>
      <c r="D56" s="36"/>
      <c r="E56" s="34"/>
      <c r="H56" s="4" t="s">
        <v>81</v>
      </c>
    </row>
    <row r="57" spans="2:8" ht="13.5">
      <c r="B57" s="121"/>
      <c r="C57" s="73" t="s">
        <v>59</v>
      </c>
      <c r="D57" s="15"/>
      <c r="E57" s="34"/>
      <c r="H57" s="4" t="s">
        <v>82</v>
      </c>
    </row>
    <row r="58" spans="2:8" ht="13.5">
      <c r="B58" s="121"/>
      <c r="C58" s="73" t="s">
        <v>61</v>
      </c>
      <c r="D58" s="13"/>
      <c r="E58" s="34"/>
      <c r="H58" s="4" t="s">
        <v>83</v>
      </c>
    </row>
    <row r="59" spans="2:8" ht="14.25" thickBot="1">
      <c r="B59" s="121"/>
      <c r="C59" s="73" t="s">
        <v>63</v>
      </c>
      <c r="D59" s="16"/>
      <c r="E59" s="34"/>
      <c r="H59" s="4" t="s">
        <v>84</v>
      </c>
    </row>
    <row r="60" spans="2:8" ht="14.25" thickBot="1">
      <c r="B60" s="126"/>
      <c r="C60" s="127"/>
      <c r="D60" s="74"/>
      <c r="E60" s="46"/>
      <c r="H60" s="4" t="s">
        <v>85</v>
      </c>
    </row>
    <row r="61" ht="13.5">
      <c r="H61" s="4" t="s">
        <v>86</v>
      </c>
    </row>
    <row r="62" ht="13.5">
      <c r="H62" s="4" t="s">
        <v>87</v>
      </c>
    </row>
    <row r="63" ht="13.5">
      <c r="H63" s="4" t="s">
        <v>88</v>
      </c>
    </row>
    <row r="64" ht="13.5">
      <c r="H64" s="4" t="s">
        <v>89</v>
      </c>
    </row>
    <row r="65" ht="13.5">
      <c r="H65" s="4" t="s">
        <v>90</v>
      </c>
    </row>
    <row r="66" ht="13.5">
      <c r="H66" s="4" t="s">
        <v>91</v>
      </c>
    </row>
    <row r="67" ht="13.5">
      <c r="H67" s="4" t="s">
        <v>92</v>
      </c>
    </row>
    <row r="68" ht="13.5">
      <c r="H68" s="4" t="s">
        <v>93</v>
      </c>
    </row>
    <row r="69" ht="13.5">
      <c r="H69" s="4" t="s">
        <v>94</v>
      </c>
    </row>
    <row r="70" ht="13.5">
      <c r="H70" s="4" t="s">
        <v>95</v>
      </c>
    </row>
    <row r="71" ht="13.5">
      <c r="H71" s="4" t="s">
        <v>96</v>
      </c>
    </row>
    <row r="72" ht="13.5">
      <c r="H72" s="4" t="s">
        <v>97</v>
      </c>
    </row>
    <row r="73" ht="13.5">
      <c r="H73" s="4" t="s">
        <v>98</v>
      </c>
    </row>
    <row r="74" ht="13.5">
      <c r="H74" s="4" t="s">
        <v>99</v>
      </c>
    </row>
    <row r="75" ht="13.5">
      <c r="H75" s="4" t="s">
        <v>100</v>
      </c>
    </row>
    <row r="76" ht="13.5">
      <c r="H76" s="4" t="s">
        <v>101</v>
      </c>
    </row>
    <row r="77" ht="13.5">
      <c r="H77" s="4" t="s">
        <v>102</v>
      </c>
    </row>
    <row r="78" ht="13.5">
      <c r="H78" s="4" t="s">
        <v>103</v>
      </c>
    </row>
    <row r="79" ht="13.5">
      <c r="H79" s="4" t="s">
        <v>104</v>
      </c>
    </row>
    <row r="80" ht="13.5">
      <c r="H80" s="4" t="s">
        <v>105</v>
      </c>
    </row>
    <row r="81" ht="13.5">
      <c r="H81" s="4" t="s">
        <v>106</v>
      </c>
    </row>
    <row r="82" ht="13.5">
      <c r="H82" s="4" t="s">
        <v>107</v>
      </c>
    </row>
    <row r="83" ht="13.5">
      <c r="H83" s="4" t="s">
        <v>108</v>
      </c>
    </row>
    <row r="84" ht="13.5">
      <c r="H84" s="4" t="s">
        <v>109</v>
      </c>
    </row>
    <row r="85" ht="13.5">
      <c r="H85" s="4" t="s">
        <v>110</v>
      </c>
    </row>
    <row r="86" ht="13.5">
      <c r="H86" s="4" t="s">
        <v>111</v>
      </c>
    </row>
    <row r="87" ht="13.5">
      <c r="H87" s="4" t="s">
        <v>112</v>
      </c>
    </row>
    <row r="88" ht="13.5">
      <c r="H88" s="4" t="s">
        <v>113</v>
      </c>
    </row>
    <row r="89" ht="13.5">
      <c r="H89" s="4" t="s">
        <v>114</v>
      </c>
    </row>
    <row r="90" ht="13.5">
      <c r="H90" s="4" t="s">
        <v>115</v>
      </c>
    </row>
    <row r="91" ht="13.5">
      <c r="H91" s="4" t="s">
        <v>116</v>
      </c>
    </row>
    <row r="92" ht="13.5">
      <c r="H92" s="4" t="s">
        <v>117</v>
      </c>
    </row>
    <row r="93" ht="13.5">
      <c r="H93" s="4" t="s">
        <v>118</v>
      </c>
    </row>
    <row r="94" ht="13.5">
      <c r="H94" s="4" t="s">
        <v>119</v>
      </c>
    </row>
    <row r="95" ht="13.5">
      <c r="H95" s="4" t="s">
        <v>120</v>
      </c>
    </row>
    <row r="96" ht="13.5">
      <c r="H96" s="4" t="s">
        <v>121</v>
      </c>
    </row>
    <row r="97" ht="13.5">
      <c r="H97" s="4" t="s">
        <v>122</v>
      </c>
    </row>
    <row r="98" ht="13.5">
      <c r="H98" s="4" t="s">
        <v>123</v>
      </c>
    </row>
    <row r="99" ht="13.5">
      <c r="H99" s="4" t="s">
        <v>124</v>
      </c>
    </row>
    <row r="100" ht="13.5">
      <c r="H100" s="4" t="s">
        <v>125</v>
      </c>
    </row>
    <row r="101" ht="13.5">
      <c r="H101" s="4" t="s">
        <v>126</v>
      </c>
    </row>
    <row r="102" ht="13.5">
      <c r="H102" s="4" t="s">
        <v>127</v>
      </c>
    </row>
    <row r="103" ht="13.5">
      <c r="H103" s="4" t="s">
        <v>128</v>
      </c>
    </row>
    <row r="104" ht="13.5">
      <c r="H104" s="4" t="s">
        <v>129</v>
      </c>
    </row>
    <row r="105" ht="13.5">
      <c r="H105" s="4" t="s">
        <v>130</v>
      </c>
    </row>
    <row r="106" ht="13.5">
      <c r="H106" s="4" t="s">
        <v>131</v>
      </c>
    </row>
    <row r="107" ht="13.5">
      <c r="H107" s="4" t="s">
        <v>132</v>
      </c>
    </row>
    <row r="108" ht="13.5">
      <c r="H108" s="4" t="s">
        <v>133</v>
      </c>
    </row>
    <row r="109" ht="13.5">
      <c r="H109" s="4" t="s">
        <v>134</v>
      </c>
    </row>
    <row r="110" ht="13.5">
      <c r="H110" s="4" t="s">
        <v>135</v>
      </c>
    </row>
    <row r="111" ht="13.5">
      <c r="H111" s="4" t="s">
        <v>136</v>
      </c>
    </row>
    <row r="112" ht="13.5">
      <c r="H112" s="4" t="s">
        <v>137</v>
      </c>
    </row>
    <row r="113" ht="13.5">
      <c r="H113" s="4" t="s">
        <v>138</v>
      </c>
    </row>
    <row r="114" ht="13.5">
      <c r="H114" s="4" t="s">
        <v>139</v>
      </c>
    </row>
    <row r="115" ht="13.5">
      <c r="H115" s="4" t="s">
        <v>140</v>
      </c>
    </row>
    <row r="116" ht="13.5">
      <c r="H116" s="4" t="s">
        <v>141</v>
      </c>
    </row>
    <row r="117" ht="13.5">
      <c r="H117" s="4" t="s">
        <v>142</v>
      </c>
    </row>
    <row r="118" ht="13.5">
      <c r="H118" s="4" t="s">
        <v>143</v>
      </c>
    </row>
    <row r="119" ht="13.5">
      <c r="H119" s="4" t="s">
        <v>144</v>
      </c>
    </row>
    <row r="120" ht="13.5">
      <c r="H120" s="4" t="s">
        <v>145</v>
      </c>
    </row>
    <row r="121" ht="13.5">
      <c r="H121" s="4" t="s">
        <v>146</v>
      </c>
    </row>
    <row r="122" ht="13.5">
      <c r="H122" s="4" t="s">
        <v>147</v>
      </c>
    </row>
    <row r="123" ht="13.5">
      <c r="H123" s="4" t="s">
        <v>148</v>
      </c>
    </row>
    <row r="124" ht="13.5">
      <c r="H124" s="4" t="s">
        <v>149</v>
      </c>
    </row>
    <row r="125" ht="13.5">
      <c r="H125" s="4" t="s">
        <v>150</v>
      </c>
    </row>
    <row r="126" ht="13.5">
      <c r="H126" s="4" t="s">
        <v>151</v>
      </c>
    </row>
    <row r="127" ht="13.5">
      <c r="H127" s="4" t="s">
        <v>152</v>
      </c>
    </row>
    <row r="128" ht="13.5">
      <c r="H128" s="4" t="s">
        <v>153</v>
      </c>
    </row>
    <row r="129" ht="13.5">
      <c r="H129" s="4" t="s">
        <v>154</v>
      </c>
    </row>
    <row r="130" ht="13.5">
      <c r="H130" s="4" t="s">
        <v>155</v>
      </c>
    </row>
    <row r="131" ht="13.5">
      <c r="H131" s="4" t="s">
        <v>156</v>
      </c>
    </row>
    <row r="132" ht="13.5">
      <c r="H132" s="4" t="s">
        <v>157</v>
      </c>
    </row>
    <row r="133" ht="13.5">
      <c r="H133" s="4" t="s">
        <v>158</v>
      </c>
    </row>
    <row r="134" ht="13.5">
      <c r="H134" s="4" t="s">
        <v>159</v>
      </c>
    </row>
    <row r="135" ht="13.5">
      <c r="H135" s="4" t="s">
        <v>160</v>
      </c>
    </row>
    <row r="136" ht="13.5">
      <c r="H136" s="4" t="s">
        <v>161</v>
      </c>
    </row>
    <row r="137" ht="13.5">
      <c r="H137" s="4" t="s">
        <v>162</v>
      </c>
    </row>
    <row r="138" ht="13.5">
      <c r="H138" s="4" t="s">
        <v>163</v>
      </c>
    </row>
    <row r="139" ht="13.5">
      <c r="H139" s="4" t="s">
        <v>164</v>
      </c>
    </row>
    <row r="140" ht="13.5">
      <c r="H140" s="4" t="s">
        <v>165</v>
      </c>
    </row>
    <row r="141" ht="13.5">
      <c r="H141" s="4" t="s">
        <v>166</v>
      </c>
    </row>
    <row r="142" ht="13.5">
      <c r="H142" s="4" t="s">
        <v>167</v>
      </c>
    </row>
    <row r="143" ht="13.5">
      <c r="H143" s="4" t="s">
        <v>168</v>
      </c>
    </row>
    <row r="144" ht="13.5">
      <c r="H144" s="4" t="s">
        <v>169</v>
      </c>
    </row>
    <row r="145" ht="13.5">
      <c r="H145" s="4" t="s">
        <v>170</v>
      </c>
    </row>
    <row r="146" ht="13.5">
      <c r="H146" s="4" t="s">
        <v>171</v>
      </c>
    </row>
    <row r="147" ht="13.5">
      <c r="H147" s="4" t="s">
        <v>172</v>
      </c>
    </row>
    <row r="148" ht="13.5">
      <c r="H148" s="4" t="s">
        <v>173</v>
      </c>
    </row>
    <row r="149" ht="13.5">
      <c r="H149" s="4" t="s">
        <v>174</v>
      </c>
    </row>
    <row r="150" ht="13.5">
      <c r="H150" s="4" t="s">
        <v>175</v>
      </c>
    </row>
    <row r="151" ht="13.5">
      <c r="H151" s="4" t="s">
        <v>176</v>
      </c>
    </row>
    <row r="152" ht="13.5">
      <c r="H152" s="4" t="s">
        <v>177</v>
      </c>
    </row>
    <row r="153" ht="13.5">
      <c r="H153" s="4" t="s">
        <v>178</v>
      </c>
    </row>
    <row r="154" ht="13.5">
      <c r="H154" s="4" t="s">
        <v>179</v>
      </c>
    </row>
    <row r="155" ht="13.5">
      <c r="H155" s="4" t="s">
        <v>180</v>
      </c>
    </row>
    <row r="156" ht="13.5">
      <c r="H156" s="4" t="s">
        <v>181</v>
      </c>
    </row>
    <row r="157" ht="13.5">
      <c r="H157" s="4" t="s">
        <v>182</v>
      </c>
    </row>
    <row r="158" ht="13.5">
      <c r="H158" s="4" t="s">
        <v>183</v>
      </c>
    </row>
    <row r="159" ht="13.5">
      <c r="H159" s="4" t="s">
        <v>184</v>
      </c>
    </row>
    <row r="160" ht="13.5">
      <c r="H160" s="4" t="s">
        <v>185</v>
      </c>
    </row>
    <row r="161" ht="13.5">
      <c r="H161" s="4" t="s">
        <v>186</v>
      </c>
    </row>
    <row r="162" ht="13.5">
      <c r="H162" s="4" t="s">
        <v>187</v>
      </c>
    </row>
    <row r="163" ht="13.5">
      <c r="H163" s="4" t="s">
        <v>188</v>
      </c>
    </row>
    <row r="164" ht="13.5">
      <c r="H164" s="4" t="s">
        <v>189</v>
      </c>
    </row>
    <row r="165" ht="13.5">
      <c r="H165" s="4" t="s">
        <v>190</v>
      </c>
    </row>
    <row r="166" ht="13.5">
      <c r="H166" s="4" t="s">
        <v>191</v>
      </c>
    </row>
    <row r="167" ht="13.5">
      <c r="H167" s="4" t="s">
        <v>192</v>
      </c>
    </row>
    <row r="168" ht="13.5">
      <c r="H168" s="4" t="s">
        <v>193</v>
      </c>
    </row>
    <row r="169" ht="13.5">
      <c r="H169" s="4" t="s">
        <v>194</v>
      </c>
    </row>
    <row r="170" ht="13.5">
      <c r="H170" s="4" t="s">
        <v>195</v>
      </c>
    </row>
    <row r="171" ht="13.5">
      <c r="H171" s="4" t="s">
        <v>196</v>
      </c>
    </row>
    <row r="172" ht="13.5">
      <c r="H172" s="4" t="s">
        <v>197</v>
      </c>
    </row>
    <row r="173" ht="13.5">
      <c r="H173" s="4" t="s">
        <v>198</v>
      </c>
    </row>
    <row r="174" ht="13.5">
      <c r="H174" s="4" t="s">
        <v>199</v>
      </c>
    </row>
    <row r="175" ht="13.5">
      <c r="H175" s="4" t="s">
        <v>200</v>
      </c>
    </row>
    <row r="176" ht="13.5">
      <c r="H176" s="4" t="s">
        <v>201</v>
      </c>
    </row>
    <row r="177" ht="13.5">
      <c r="H177" s="4" t="s">
        <v>202</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info@cep.am"/>
    <hyperlink ref="D38" r:id="rId2" display="rshahazizyan@yahoo.com "/>
    <hyperlink ref="D42" r:id="rId3" display="a.mazmanyan@env.am"/>
    <hyperlink ref="D50" r:id="rId4" display="info@cep.am"/>
  </hyperlinks>
  <printOptions/>
  <pageMargins left="0.75" right="0.75" top="1" bottom="1" header="0.3" footer="0.3"/>
  <pageSetup horizontalDpi="600" verticalDpi="600" orientation="landscape"/>
  <drawing r:id="rId5"/>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90" zoomScaleNormal="90" zoomScalePageLayoutView="85" workbookViewId="0" topLeftCell="G82">
      <selection activeCell="O89" sqref="O89:O90"/>
    </sheetView>
  </sheetViews>
  <sheetFormatPr defaultColWidth="8.8515625" defaultRowHeight="15" outlineLevelRow="1"/>
  <cols>
    <col min="1" max="1" width="3.00390625" style="0" customWidth="1"/>
    <col min="2" max="2" width="28.421875" style="0" customWidth="1"/>
    <col min="3" max="3" width="50.421875" style="0" customWidth="1"/>
    <col min="4" max="4" width="34.421875" style="0" customWidth="1"/>
    <col min="5" max="5" width="32.00390625" style="0" customWidth="1"/>
    <col min="6" max="6" width="26.57421875" style="0" customWidth="1"/>
    <col min="7" max="7" width="30.8515625" style="0" customWidth="1"/>
    <col min="8" max="8" width="30.00390625" style="0" customWidth="1"/>
    <col min="9" max="9" width="26.140625" style="0" customWidth="1"/>
    <col min="10" max="10" width="25.8515625" style="0" customWidth="1"/>
    <col min="11" max="11" width="43.7109375" style="0" customWidth="1"/>
    <col min="12" max="12" width="30.421875" style="0" customWidth="1"/>
    <col min="13" max="13" width="27.140625" style="0" bestFit="1" customWidth="1"/>
    <col min="14" max="14" width="25.00390625" style="0" customWidth="1"/>
    <col min="15" max="15" width="25.8515625" style="0" bestFit="1" customWidth="1"/>
    <col min="16" max="16" width="30.421875" style="0" customWidth="1"/>
    <col min="17" max="17" width="27.140625" style="0" bestFit="1" customWidth="1"/>
    <col min="18" max="18" width="24.421875" style="0" customWidth="1"/>
    <col min="19" max="19" width="23.140625" style="0" bestFit="1" customWidth="1"/>
    <col min="20" max="20" width="27.57421875" style="0" customWidth="1"/>
  </cols>
  <sheetData>
    <row r="1" ht="15.75" thickBot="1"/>
    <row r="2" spans="2:19" ht="26.25">
      <c r="B2" s="83"/>
      <c r="C2" s="781"/>
      <c r="D2" s="781"/>
      <c r="E2" s="781"/>
      <c r="F2" s="781"/>
      <c r="G2" s="781"/>
      <c r="H2" s="77"/>
      <c r="I2" s="77"/>
      <c r="J2" s="77"/>
      <c r="K2" s="77"/>
      <c r="L2" s="77"/>
      <c r="M2" s="77"/>
      <c r="N2" s="77"/>
      <c r="O2" s="77"/>
      <c r="P2" s="77"/>
      <c r="Q2" s="77"/>
      <c r="R2" s="77"/>
      <c r="S2" s="78"/>
    </row>
    <row r="3" spans="2:19" ht="26.25">
      <c r="B3" s="84"/>
      <c r="C3" s="787" t="s">
        <v>286</v>
      </c>
      <c r="D3" s="788"/>
      <c r="E3" s="788"/>
      <c r="F3" s="788"/>
      <c r="G3" s="789"/>
      <c r="H3" s="131"/>
      <c r="I3" s="131"/>
      <c r="J3" s="131"/>
      <c r="K3" s="131"/>
      <c r="L3" s="131"/>
      <c r="M3" s="131"/>
      <c r="N3" s="131"/>
      <c r="O3" s="131"/>
      <c r="P3" s="131"/>
      <c r="Q3" s="131"/>
      <c r="R3" s="131"/>
      <c r="S3" s="82"/>
    </row>
    <row r="4" spans="2:19" ht="26.25">
      <c r="B4" s="84"/>
      <c r="C4" s="498"/>
      <c r="D4" s="498"/>
      <c r="E4" s="498"/>
      <c r="F4" s="498"/>
      <c r="G4" s="498"/>
      <c r="H4" s="131"/>
      <c r="I4" s="131"/>
      <c r="J4" s="131"/>
      <c r="K4" s="131"/>
      <c r="L4" s="131"/>
      <c r="M4" s="131"/>
      <c r="N4" s="131"/>
      <c r="O4" s="131"/>
      <c r="P4" s="131"/>
      <c r="Q4" s="131"/>
      <c r="R4" s="131"/>
      <c r="S4" s="82"/>
    </row>
    <row r="5" spans="2:19" ht="15.75" thickBot="1">
      <c r="B5" s="79"/>
      <c r="C5" s="131"/>
      <c r="D5" s="131"/>
      <c r="E5" s="131"/>
      <c r="F5" s="131"/>
      <c r="G5" s="131"/>
      <c r="H5" s="131"/>
      <c r="I5" s="131"/>
      <c r="J5" s="131"/>
      <c r="K5" s="131"/>
      <c r="L5" s="131"/>
      <c r="M5" s="131"/>
      <c r="N5" s="131"/>
      <c r="O5" s="131"/>
      <c r="P5" s="131"/>
      <c r="Q5" s="131"/>
      <c r="R5" s="131"/>
      <c r="S5" s="82"/>
    </row>
    <row r="6" spans="2:19" ht="34.5" customHeight="1" thickBot="1">
      <c r="B6" s="782" t="s">
        <v>604</v>
      </c>
      <c r="C6" s="783"/>
      <c r="D6" s="783"/>
      <c r="E6" s="783"/>
      <c r="F6" s="783"/>
      <c r="G6" s="783"/>
      <c r="H6" s="186"/>
      <c r="I6" s="186"/>
      <c r="J6" s="186"/>
      <c r="K6" s="186"/>
      <c r="L6" s="186"/>
      <c r="M6" s="186"/>
      <c r="N6" s="186"/>
      <c r="O6" s="186"/>
      <c r="P6" s="186"/>
      <c r="Q6" s="186"/>
      <c r="R6" s="186"/>
      <c r="S6" s="187"/>
    </row>
    <row r="7" spans="2:19" ht="15.75" customHeight="1">
      <c r="B7" s="782" t="s">
        <v>666</v>
      </c>
      <c r="C7" s="784"/>
      <c r="D7" s="784"/>
      <c r="E7" s="784"/>
      <c r="F7" s="784"/>
      <c r="G7" s="784"/>
      <c r="H7" s="186"/>
      <c r="I7" s="186"/>
      <c r="J7" s="186"/>
      <c r="K7" s="186"/>
      <c r="L7" s="186"/>
      <c r="M7" s="186"/>
      <c r="N7" s="186"/>
      <c r="O7" s="186"/>
      <c r="P7" s="186"/>
      <c r="Q7" s="186"/>
      <c r="R7" s="186"/>
      <c r="S7" s="187"/>
    </row>
    <row r="8" spans="2:19" ht="15.75" customHeight="1" thickBot="1">
      <c r="B8" s="785" t="s">
        <v>240</v>
      </c>
      <c r="C8" s="786"/>
      <c r="D8" s="786"/>
      <c r="E8" s="786"/>
      <c r="F8" s="786"/>
      <c r="G8" s="786"/>
      <c r="H8" s="188"/>
      <c r="I8" s="188"/>
      <c r="J8" s="188"/>
      <c r="K8" s="188"/>
      <c r="L8" s="188"/>
      <c r="M8" s="188"/>
      <c r="N8" s="188"/>
      <c r="O8" s="188"/>
      <c r="P8" s="188"/>
      <c r="Q8" s="188"/>
      <c r="R8" s="188"/>
      <c r="S8" s="189"/>
    </row>
    <row r="10" spans="2:3" ht="21">
      <c r="B10" s="870" t="s">
        <v>311</v>
      </c>
      <c r="C10" s="870"/>
    </row>
    <row r="11" ht="15.75" thickBot="1"/>
    <row r="12" spans="2:3" ht="15" customHeight="1" thickBot="1">
      <c r="B12" s="497" t="s">
        <v>312</v>
      </c>
      <c r="C12" s="134"/>
    </row>
    <row r="13" spans="2:3" ht="15.75" customHeight="1" thickBot="1">
      <c r="B13" s="497" t="s">
        <v>278</v>
      </c>
      <c r="C13" s="134" t="s">
        <v>781</v>
      </c>
    </row>
    <row r="14" spans="2:3" ht="15.75" customHeight="1" thickBot="1">
      <c r="B14" s="497" t="s">
        <v>667</v>
      </c>
      <c r="C14" s="134" t="s">
        <v>607</v>
      </c>
    </row>
    <row r="15" spans="2:3" ht="15.75" customHeight="1" thickBot="1">
      <c r="B15" s="497" t="s">
        <v>313</v>
      </c>
      <c r="C15" s="134" t="s">
        <v>613</v>
      </c>
    </row>
    <row r="16" spans="2:3" ht="15.75" thickBot="1">
      <c r="B16" s="497" t="s">
        <v>314</v>
      </c>
      <c r="C16" s="134" t="s">
        <v>611</v>
      </c>
    </row>
    <row r="17" spans="2:3" ht="15.75" thickBot="1">
      <c r="B17" s="497" t="s">
        <v>315</v>
      </c>
      <c r="C17" s="134" t="s">
        <v>497</v>
      </c>
    </row>
    <row r="18" ht="15.75" thickBot="1"/>
    <row r="19" spans="4:19" ht="15.75" thickBot="1">
      <c r="D19" s="812" t="s">
        <v>316</v>
      </c>
      <c r="E19" s="813"/>
      <c r="F19" s="813"/>
      <c r="G19" s="814"/>
      <c r="H19" s="812" t="s">
        <v>317</v>
      </c>
      <c r="I19" s="813"/>
      <c r="J19" s="813"/>
      <c r="K19" s="814"/>
      <c r="L19" s="812" t="s">
        <v>318</v>
      </c>
      <c r="M19" s="813"/>
      <c r="N19" s="813"/>
      <c r="O19" s="814"/>
      <c r="P19" s="812" t="s">
        <v>319</v>
      </c>
      <c r="Q19" s="813"/>
      <c r="R19" s="813"/>
      <c r="S19" s="814"/>
    </row>
    <row r="20" spans="2:19" ht="45" customHeight="1" thickBot="1">
      <c r="B20" s="805" t="s">
        <v>320</v>
      </c>
      <c r="C20" s="867" t="s">
        <v>321</v>
      </c>
      <c r="D20" s="496"/>
      <c r="E20" s="495" t="s">
        <v>322</v>
      </c>
      <c r="F20" s="487" t="s">
        <v>323</v>
      </c>
      <c r="G20" s="494" t="s">
        <v>324</v>
      </c>
      <c r="H20" s="496"/>
      <c r="I20" s="495" t="s">
        <v>322</v>
      </c>
      <c r="J20" s="487" t="s">
        <v>323</v>
      </c>
      <c r="K20" s="494" t="s">
        <v>324</v>
      </c>
      <c r="L20" s="496"/>
      <c r="M20" s="495" t="s">
        <v>322</v>
      </c>
      <c r="N20" s="487" t="s">
        <v>323</v>
      </c>
      <c r="O20" s="494" t="s">
        <v>324</v>
      </c>
      <c r="P20" s="496"/>
      <c r="Q20" s="495" t="s">
        <v>322</v>
      </c>
      <c r="R20" s="487" t="s">
        <v>323</v>
      </c>
      <c r="S20" s="494" t="s">
        <v>324</v>
      </c>
    </row>
    <row r="21" spans="2:19" ht="40.5" customHeight="1">
      <c r="B21" s="835"/>
      <c r="C21" s="868"/>
      <c r="D21" s="492" t="s">
        <v>325</v>
      </c>
      <c r="E21" s="158">
        <v>0</v>
      </c>
      <c r="F21" s="135">
        <v>0</v>
      </c>
      <c r="G21" s="136">
        <v>0</v>
      </c>
      <c r="H21" s="493" t="s">
        <v>325</v>
      </c>
      <c r="I21" s="160">
        <v>16000</v>
      </c>
      <c r="J21" s="137">
        <v>16000</v>
      </c>
      <c r="K21" s="138">
        <v>0</v>
      </c>
      <c r="L21" s="492" t="s">
        <v>325</v>
      </c>
      <c r="M21" s="137">
        <v>2000</v>
      </c>
      <c r="N21" s="137">
        <v>2000</v>
      </c>
      <c r="O21" s="138">
        <v>0</v>
      </c>
      <c r="P21" s="492" t="s">
        <v>325</v>
      </c>
      <c r="Q21" s="160"/>
      <c r="R21" s="137"/>
      <c r="S21" s="138"/>
    </row>
    <row r="22" spans="2:19" ht="39.75" customHeight="1">
      <c r="B22" s="835"/>
      <c r="C22" s="868"/>
      <c r="D22" s="490" t="s">
        <v>326</v>
      </c>
      <c r="E22" s="139">
        <v>0</v>
      </c>
      <c r="F22" s="139">
        <v>0</v>
      </c>
      <c r="G22" s="140">
        <v>0</v>
      </c>
      <c r="H22" s="491" t="s">
        <v>326</v>
      </c>
      <c r="I22" s="141">
        <v>0.4</v>
      </c>
      <c r="J22" s="141">
        <v>0.4</v>
      </c>
      <c r="K22" s="142">
        <v>0</v>
      </c>
      <c r="L22" s="490" t="s">
        <v>326</v>
      </c>
      <c r="M22" s="524">
        <v>0.25</v>
      </c>
      <c r="N22" s="524">
        <v>0.25</v>
      </c>
      <c r="O22" s="523">
        <v>0</v>
      </c>
      <c r="P22" s="490" t="s">
        <v>326</v>
      </c>
      <c r="Q22" s="141"/>
      <c r="R22" s="141"/>
      <c r="S22" s="142"/>
    </row>
    <row r="23" spans="2:19" ht="37.5" customHeight="1">
      <c r="B23" s="806"/>
      <c r="C23" s="869"/>
      <c r="D23" s="490" t="s">
        <v>327</v>
      </c>
      <c r="E23" s="139">
        <v>0</v>
      </c>
      <c r="F23" s="139">
        <v>0</v>
      </c>
      <c r="G23" s="140">
        <v>0</v>
      </c>
      <c r="H23" s="491" t="s">
        <v>327</v>
      </c>
      <c r="I23" s="141">
        <v>0.15</v>
      </c>
      <c r="J23" s="141">
        <v>0.15</v>
      </c>
      <c r="K23" s="142">
        <v>0</v>
      </c>
      <c r="L23" s="490" t="s">
        <v>327</v>
      </c>
      <c r="M23" s="524">
        <v>0.05</v>
      </c>
      <c r="N23" s="524">
        <v>0.05</v>
      </c>
      <c r="O23" s="523">
        <v>0</v>
      </c>
      <c r="P23" s="490" t="s">
        <v>327</v>
      </c>
      <c r="Q23" s="141"/>
      <c r="R23" s="141"/>
      <c r="S23" s="142"/>
    </row>
    <row r="24" spans="2:19" ht="15.75" thickBot="1">
      <c r="B24" s="468"/>
      <c r="C24" s="468"/>
      <c r="Q24" s="143"/>
      <c r="R24" s="143"/>
      <c r="S24" s="143"/>
    </row>
    <row r="25" spans="2:19" ht="30" customHeight="1" thickBot="1">
      <c r="B25" s="468"/>
      <c r="C25" s="468"/>
      <c r="D25" s="812" t="s">
        <v>316</v>
      </c>
      <c r="E25" s="813"/>
      <c r="F25" s="813"/>
      <c r="G25" s="814"/>
      <c r="H25" s="812" t="s">
        <v>317</v>
      </c>
      <c r="I25" s="813"/>
      <c r="J25" s="813"/>
      <c r="K25" s="814"/>
      <c r="L25" s="812" t="s">
        <v>318</v>
      </c>
      <c r="M25" s="813"/>
      <c r="N25" s="813"/>
      <c r="O25" s="814"/>
      <c r="P25" s="812" t="s">
        <v>319</v>
      </c>
      <c r="Q25" s="813"/>
      <c r="R25" s="813"/>
      <c r="S25" s="814"/>
    </row>
    <row r="26" spans="2:19" ht="47.25" customHeight="1">
      <c r="B26" s="805" t="s">
        <v>328</v>
      </c>
      <c r="C26" s="805" t="s">
        <v>329</v>
      </c>
      <c r="D26" s="847" t="s">
        <v>330</v>
      </c>
      <c r="E26" s="848"/>
      <c r="F26" s="489" t="s">
        <v>331</v>
      </c>
      <c r="G26" s="488" t="s">
        <v>332</v>
      </c>
      <c r="H26" s="847" t="s">
        <v>330</v>
      </c>
      <c r="I26" s="848"/>
      <c r="J26" s="489" t="s">
        <v>331</v>
      </c>
      <c r="K26" s="488" t="s">
        <v>332</v>
      </c>
      <c r="L26" s="847" t="s">
        <v>330</v>
      </c>
      <c r="M26" s="848"/>
      <c r="N26" s="489" t="s">
        <v>331</v>
      </c>
      <c r="O26" s="488" t="s">
        <v>332</v>
      </c>
      <c r="P26" s="847" t="s">
        <v>330</v>
      </c>
      <c r="Q26" s="848"/>
      <c r="R26" s="489" t="s">
        <v>331</v>
      </c>
      <c r="S26" s="488" t="s">
        <v>332</v>
      </c>
    </row>
    <row r="27" spans="2:19" ht="51" customHeight="1">
      <c r="B27" s="835"/>
      <c r="C27" s="835"/>
      <c r="D27" s="485" t="s">
        <v>325</v>
      </c>
      <c r="E27" s="144"/>
      <c r="F27" s="853"/>
      <c r="G27" s="855"/>
      <c r="H27" s="485" t="s">
        <v>325</v>
      </c>
      <c r="I27" s="145"/>
      <c r="J27" s="857"/>
      <c r="K27" s="850"/>
      <c r="L27" s="485" t="s">
        <v>325</v>
      </c>
      <c r="M27" s="145"/>
      <c r="N27" s="857"/>
      <c r="O27" s="850"/>
      <c r="P27" s="485" t="s">
        <v>325</v>
      </c>
      <c r="Q27" s="145"/>
      <c r="R27" s="857"/>
      <c r="S27" s="850"/>
    </row>
    <row r="28" spans="2:19" ht="51" customHeight="1">
      <c r="B28" s="806"/>
      <c r="C28" s="806"/>
      <c r="D28" s="484" t="s">
        <v>333</v>
      </c>
      <c r="E28" s="146"/>
      <c r="F28" s="854"/>
      <c r="G28" s="856"/>
      <c r="H28" s="484" t="s">
        <v>333</v>
      </c>
      <c r="I28" s="147"/>
      <c r="J28" s="858"/>
      <c r="K28" s="851"/>
      <c r="L28" s="484" t="s">
        <v>333</v>
      </c>
      <c r="M28" s="147"/>
      <c r="N28" s="858"/>
      <c r="O28" s="851"/>
      <c r="P28" s="484" t="s">
        <v>333</v>
      </c>
      <c r="Q28" s="147"/>
      <c r="R28" s="858"/>
      <c r="S28" s="851"/>
    </row>
    <row r="29" spans="2:19" ht="33.75" customHeight="1">
      <c r="B29" s="793" t="s">
        <v>334</v>
      </c>
      <c r="C29" s="807" t="s">
        <v>335</v>
      </c>
      <c r="D29" s="479" t="s">
        <v>336</v>
      </c>
      <c r="E29" s="465" t="s">
        <v>315</v>
      </c>
      <c r="F29" s="465" t="s">
        <v>337</v>
      </c>
      <c r="G29" s="464" t="s">
        <v>338</v>
      </c>
      <c r="H29" s="479" t="s">
        <v>336</v>
      </c>
      <c r="I29" s="465" t="s">
        <v>315</v>
      </c>
      <c r="J29" s="465" t="s">
        <v>337</v>
      </c>
      <c r="K29" s="464" t="s">
        <v>338</v>
      </c>
      <c r="L29" s="479" t="s">
        <v>336</v>
      </c>
      <c r="M29" s="465" t="s">
        <v>315</v>
      </c>
      <c r="N29" s="465" t="s">
        <v>337</v>
      </c>
      <c r="O29" s="464" t="s">
        <v>338</v>
      </c>
      <c r="P29" s="479" t="s">
        <v>336</v>
      </c>
      <c r="Q29" s="465" t="s">
        <v>315</v>
      </c>
      <c r="R29" s="465" t="s">
        <v>337</v>
      </c>
      <c r="S29" s="464" t="s">
        <v>338</v>
      </c>
    </row>
    <row r="30" spans="2:19" ht="30" customHeight="1">
      <c r="B30" s="804"/>
      <c r="C30" s="808"/>
      <c r="D30" s="148"/>
      <c r="E30" s="149"/>
      <c r="F30" s="149"/>
      <c r="G30" s="150"/>
      <c r="H30" s="151"/>
      <c r="I30" s="152"/>
      <c r="J30" s="151"/>
      <c r="K30" s="289"/>
      <c r="L30" s="151"/>
      <c r="M30" s="152"/>
      <c r="N30" s="151"/>
      <c r="O30" s="153"/>
      <c r="P30" s="151"/>
      <c r="Q30" s="152"/>
      <c r="R30" s="151"/>
      <c r="S30" s="153"/>
    </row>
    <row r="31" spans="2:19" ht="36.75" customHeight="1" hidden="1" outlineLevel="1">
      <c r="B31" s="804"/>
      <c r="C31" s="808"/>
      <c r="D31" s="479" t="s">
        <v>336</v>
      </c>
      <c r="E31" s="465" t="s">
        <v>315</v>
      </c>
      <c r="F31" s="465" t="s">
        <v>337</v>
      </c>
      <c r="G31" s="464" t="s">
        <v>338</v>
      </c>
      <c r="H31" s="479" t="s">
        <v>336</v>
      </c>
      <c r="I31" s="465" t="s">
        <v>315</v>
      </c>
      <c r="J31" s="465" t="s">
        <v>337</v>
      </c>
      <c r="K31" s="464" t="s">
        <v>338</v>
      </c>
      <c r="L31" s="479" t="s">
        <v>336</v>
      </c>
      <c r="M31" s="465" t="s">
        <v>315</v>
      </c>
      <c r="N31" s="465" t="s">
        <v>337</v>
      </c>
      <c r="O31" s="464" t="s">
        <v>338</v>
      </c>
      <c r="P31" s="479" t="s">
        <v>336</v>
      </c>
      <c r="Q31" s="465" t="s">
        <v>315</v>
      </c>
      <c r="R31" s="465" t="s">
        <v>337</v>
      </c>
      <c r="S31" s="464" t="s">
        <v>338</v>
      </c>
    </row>
    <row r="32" spans="2:19" ht="30" customHeight="1" hidden="1" outlineLevel="1">
      <c r="B32" s="804"/>
      <c r="C32" s="808"/>
      <c r="D32" s="148"/>
      <c r="E32" s="149"/>
      <c r="F32" s="149"/>
      <c r="G32" s="150"/>
      <c r="H32" s="151"/>
      <c r="I32" s="152"/>
      <c r="J32" s="151"/>
      <c r="K32" s="153"/>
      <c r="L32" s="151"/>
      <c r="M32" s="152"/>
      <c r="N32" s="151"/>
      <c r="O32" s="153"/>
      <c r="P32" s="151"/>
      <c r="Q32" s="152"/>
      <c r="R32" s="151"/>
      <c r="S32" s="153"/>
    </row>
    <row r="33" spans="2:19" ht="36" customHeight="1" hidden="1" outlineLevel="1">
      <c r="B33" s="804"/>
      <c r="C33" s="808"/>
      <c r="D33" s="479" t="s">
        <v>336</v>
      </c>
      <c r="E33" s="465" t="s">
        <v>315</v>
      </c>
      <c r="F33" s="465" t="s">
        <v>337</v>
      </c>
      <c r="G33" s="464" t="s">
        <v>338</v>
      </c>
      <c r="H33" s="479" t="s">
        <v>336</v>
      </c>
      <c r="I33" s="465" t="s">
        <v>315</v>
      </c>
      <c r="J33" s="465" t="s">
        <v>337</v>
      </c>
      <c r="K33" s="464" t="s">
        <v>338</v>
      </c>
      <c r="L33" s="479" t="s">
        <v>336</v>
      </c>
      <c r="M33" s="465" t="s">
        <v>315</v>
      </c>
      <c r="N33" s="465" t="s">
        <v>337</v>
      </c>
      <c r="O33" s="464" t="s">
        <v>338</v>
      </c>
      <c r="P33" s="479" t="s">
        <v>336</v>
      </c>
      <c r="Q33" s="465" t="s">
        <v>315</v>
      </c>
      <c r="R33" s="465" t="s">
        <v>337</v>
      </c>
      <c r="S33" s="464" t="s">
        <v>338</v>
      </c>
    </row>
    <row r="34" spans="2:19" ht="30" customHeight="1" hidden="1" outlineLevel="1">
      <c r="B34" s="804"/>
      <c r="C34" s="808"/>
      <c r="D34" s="148"/>
      <c r="E34" s="149"/>
      <c r="F34" s="149"/>
      <c r="G34" s="150"/>
      <c r="H34" s="151"/>
      <c r="I34" s="152"/>
      <c r="J34" s="151"/>
      <c r="K34" s="153"/>
      <c r="L34" s="151"/>
      <c r="M34" s="152"/>
      <c r="N34" s="151"/>
      <c r="O34" s="153"/>
      <c r="P34" s="151"/>
      <c r="Q34" s="152"/>
      <c r="R34" s="151"/>
      <c r="S34" s="153"/>
    </row>
    <row r="35" spans="2:19" ht="39" customHeight="1" hidden="1" outlineLevel="1">
      <c r="B35" s="804"/>
      <c r="C35" s="808"/>
      <c r="D35" s="479" t="s">
        <v>336</v>
      </c>
      <c r="E35" s="465" t="s">
        <v>315</v>
      </c>
      <c r="F35" s="465" t="s">
        <v>337</v>
      </c>
      <c r="G35" s="464" t="s">
        <v>338</v>
      </c>
      <c r="H35" s="479" t="s">
        <v>336</v>
      </c>
      <c r="I35" s="465" t="s">
        <v>315</v>
      </c>
      <c r="J35" s="465" t="s">
        <v>337</v>
      </c>
      <c r="K35" s="464" t="s">
        <v>338</v>
      </c>
      <c r="L35" s="479" t="s">
        <v>336</v>
      </c>
      <c r="M35" s="465" t="s">
        <v>315</v>
      </c>
      <c r="N35" s="465" t="s">
        <v>337</v>
      </c>
      <c r="O35" s="464" t="s">
        <v>338</v>
      </c>
      <c r="P35" s="479" t="s">
        <v>336</v>
      </c>
      <c r="Q35" s="465" t="s">
        <v>315</v>
      </c>
      <c r="R35" s="465" t="s">
        <v>337</v>
      </c>
      <c r="S35" s="464" t="s">
        <v>338</v>
      </c>
    </row>
    <row r="36" spans="2:19" ht="30" customHeight="1" hidden="1" outlineLevel="1">
      <c r="B36" s="804"/>
      <c r="C36" s="808"/>
      <c r="D36" s="148"/>
      <c r="E36" s="149"/>
      <c r="F36" s="149"/>
      <c r="G36" s="150"/>
      <c r="H36" s="151"/>
      <c r="I36" s="152"/>
      <c r="J36" s="151"/>
      <c r="K36" s="153"/>
      <c r="L36" s="151"/>
      <c r="M36" s="152"/>
      <c r="N36" s="151"/>
      <c r="O36" s="153"/>
      <c r="P36" s="151"/>
      <c r="Q36" s="152"/>
      <c r="R36" s="151"/>
      <c r="S36" s="153"/>
    </row>
    <row r="37" spans="2:19" ht="36.75" customHeight="1" hidden="1" outlineLevel="1">
      <c r="B37" s="804"/>
      <c r="C37" s="808"/>
      <c r="D37" s="479" t="s">
        <v>336</v>
      </c>
      <c r="E37" s="465" t="s">
        <v>315</v>
      </c>
      <c r="F37" s="465" t="s">
        <v>337</v>
      </c>
      <c r="G37" s="464" t="s">
        <v>338</v>
      </c>
      <c r="H37" s="479" t="s">
        <v>336</v>
      </c>
      <c r="I37" s="465" t="s">
        <v>315</v>
      </c>
      <c r="J37" s="465" t="s">
        <v>337</v>
      </c>
      <c r="K37" s="464" t="s">
        <v>338</v>
      </c>
      <c r="L37" s="479" t="s">
        <v>336</v>
      </c>
      <c r="M37" s="465" t="s">
        <v>315</v>
      </c>
      <c r="N37" s="465" t="s">
        <v>337</v>
      </c>
      <c r="O37" s="464" t="s">
        <v>338</v>
      </c>
      <c r="P37" s="479" t="s">
        <v>336</v>
      </c>
      <c r="Q37" s="465" t="s">
        <v>315</v>
      </c>
      <c r="R37" s="465" t="s">
        <v>337</v>
      </c>
      <c r="S37" s="464" t="s">
        <v>338</v>
      </c>
    </row>
    <row r="38" spans="2:19" ht="30" customHeight="1" hidden="1" outlineLevel="1">
      <c r="B38" s="794"/>
      <c r="C38" s="809"/>
      <c r="D38" s="148"/>
      <c r="E38" s="149"/>
      <c r="F38" s="149"/>
      <c r="G38" s="150"/>
      <c r="H38" s="151"/>
      <c r="I38" s="152"/>
      <c r="J38" s="151"/>
      <c r="K38" s="153"/>
      <c r="L38" s="151"/>
      <c r="M38" s="152"/>
      <c r="N38" s="151"/>
      <c r="O38" s="153"/>
      <c r="P38" s="151"/>
      <c r="Q38" s="152"/>
      <c r="R38" s="151"/>
      <c r="S38" s="153"/>
    </row>
    <row r="39" spans="2:19" ht="30" customHeight="1" collapsed="1">
      <c r="B39" s="793" t="s">
        <v>339</v>
      </c>
      <c r="C39" s="793" t="s">
        <v>340</v>
      </c>
      <c r="D39" s="465" t="s">
        <v>341</v>
      </c>
      <c r="E39" s="465" t="s">
        <v>342</v>
      </c>
      <c r="F39" s="487" t="s">
        <v>343</v>
      </c>
      <c r="G39" s="154"/>
      <c r="H39" s="465" t="s">
        <v>341</v>
      </c>
      <c r="I39" s="465" t="s">
        <v>342</v>
      </c>
      <c r="J39" s="487" t="s">
        <v>343</v>
      </c>
      <c r="K39" s="155"/>
      <c r="L39" s="465" t="s">
        <v>341</v>
      </c>
      <c r="M39" s="465" t="s">
        <v>342</v>
      </c>
      <c r="N39" s="487" t="s">
        <v>343</v>
      </c>
      <c r="O39" s="155"/>
      <c r="P39" s="465" t="s">
        <v>341</v>
      </c>
      <c r="Q39" s="465" t="s">
        <v>342</v>
      </c>
      <c r="R39" s="487" t="s">
        <v>343</v>
      </c>
      <c r="S39" s="155"/>
    </row>
    <row r="40" spans="2:19" ht="30" customHeight="1">
      <c r="B40" s="804"/>
      <c r="C40" s="804"/>
      <c r="D40" s="865"/>
      <c r="E40" s="865"/>
      <c r="F40" s="487" t="s">
        <v>344</v>
      </c>
      <c r="G40" s="156"/>
      <c r="H40" s="861"/>
      <c r="I40" s="861"/>
      <c r="J40" s="487" t="s">
        <v>344</v>
      </c>
      <c r="K40" s="157"/>
      <c r="L40" s="861"/>
      <c r="M40" s="861"/>
      <c r="N40" s="487" t="s">
        <v>344</v>
      </c>
      <c r="O40" s="157"/>
      <c r="P40" s="861"/>
      <c r="Q40" s="861"/>
      <c r="R40" s="487" t="s">
        <v>344</v>
      </c>
      <c r="S40" s="157"/>
    </row>
    <row r="41" spans="2:19" ht="30" customHeight="1">
      <c r="B41" s="804"/>
      <c r="C41" s="804"/>
      <c r="D41" s="866"/>
      <c r="E41" s="866"/>
      <c r="F41" s="487" t="s">
        <v>345</v>
      </c>
      <c r="G41" s="150"/>
      <c r="H41" s="862"/>
      <c r="I41" s="862"/>
      <c r="J41" s="487" t="s">
        <v>345</v>
      </c>
      <c r="K41" s="153"/>
      <c r="L41" s="862"/>
      <c r="M41" s="862"/>
      <c r="N41" s="487" t="s">
        <v>345</v>
      </c>
      <c r="O41" s="153"/>
      <c r="P41" s="862"/>
      <c r="Q41" s="862"/>
      <c r="R41" s="487" t="s">
        <v>345</v>
      </c>
      <c r="S41" s="153"/>
    </row>
    <row r="42" spans="2:19" ht="30" customHeight="1" outlineLevel="1">
      <c r="B42" s="804"/>
      <c r="C42" s="804"/>
      <c r="D42" s="465" t="s">
        <v>341</v>
      </c>
      <c r="E42" s="465" t="s">
        <v>342</v>
      </c>
      <c r="F42" s="487" t="s">
        <v>343</v>
      </c>
      <c r="G42" s="154"/>
      <c r="H42" s="465" t="s">
        <v>341</v>
      </c>
      <c r="I42" s="465" t="s">
        <v>342</v>
      </c>
      <c r="J42" s="487" t="s">
        <v>343</v>
      </c>
      <c r="K42" s="155"/>
      <c r="L42" s="465" t="s">
        <v>341</v>
      </c>
      <c r="M42" s="465" t="s">
        <v>342</v>
      </c>
      <c r="N42" s="487" t="s">
        <v>343</v>
      </c>
      <c r="O42" s="155"/>
      <c r="P42" s="465" t="s">
        <v>341</v>
      </c>
      <c r="Q42" s="465" t="s">
        <v>342</v>
      </c>
      <c r="R42" s="487" t="s">
        <v>343</v>
      </c>
      <c r="S42" s="155"/>
    </row>
    <row r="43" spans="2:19" ht="30" customHeight="1" outlineLevel="1">
      <c r="B43" s="804"/>
      <c r="C43" s="804"/>
      <c r="D43" s="865"/>
      <c r="E43" s="865"/>
      <c r="F43" s="487" t="s">
        <v>344</v>
      </c>
      <c r="G43" s="156"/>
      <c r="H43" s="861"/>
      <c r="I43" s="861"/>
      <c r="J43" s="487" t="s">
        <v>344</v>
      </c>
      <c r="K43" s="157"/>
      <c r="L43" s="861"/>
      <c r="M43" s="861"/>
      <c r="N43" s="487" t="s">
        <v>344</v>
      </c>
      <c r="O43" s="157"/>
      <c r="P43" s="861"/>
      <c r="Q43" s="861"/>
      <c r="R43" s="487" t="s">
        <v>344</v>
      </c>
      <c r="S43" s="157"/>
    </row>
    <row r="44" spans="2:19" ht="30" customHeight="1" outlineLevel="1">
      <c r="B44" s="804"/>
      <c r="C44" s="804"/>
      <c r="D44" s="866"/>
      <c r="E44" s="866"/>
      <c r="F44" s="487" t="s">
        <v>345</v>
      </c>
      <c r="G44" s="150"/>
      <c r="H44" s="862"/>
      <c r="I44" s="862"/>
      <c r="J44" s="487" t="s">
        <v>345</v>
      </c>
      <c r="K44" s="153"/>
      <c r="L44" s="862"/>
      <c r="M44" s="862"/>
      <c r="N44" s="487" t="s">
        <v>345</v>
      </c>
      <c r="O44" s="153"/>
      <c r="P44" s="862"/>
      <c r="Q44" s="862"/>
      <c r="R44" s="487" t="s">
        <v>345</v>
      </c>
      <c r="S44" s="153"/>
    </row>
    <row r="45" spans="2:19" ht="30" customHeight="1" outlineLevel="1">
      <c r="B45" s="804"/>
      <c r="C45" s="804"/>
      <c r="D45" s="465" t="s">
        <v>341</v>
      </c>
      <c r="E45" s="465" t="s">
        <v>342</v>
      </c>
      <c r="F45" s="487" t="s">
        <v>343</v>
      </c>
      <c r="G45" s="154"/>
      <c r="H45" s="465" t="s">
        <v>341</v>
      </c>
      <c r="I45" s="465" t="s">
        <v>342</v>
      </c>
      <c r="J45" s="487" t="s">
        <v>343</v>
      </c>
      <c r="K45" s="155"/>
      <c r="L45" s="465" t="s">
        <v>341</v>
      </c>
      <c r="M45" s="465" t="s">
        <v>342</v>
      </c>
      <c r="N45" s="487" t="s">
        <v>343</v>
      </c>
      <c r="O45" s="155"/>
      <c r="P45" s="465" t="s">
        <v>341</v>
      </c>
      <c r="Q45" s="465" t="s">
        <v>342</v>
      </c>
      <c r="R45" s="487" t="s">
        <v>343</v>
      </c>
      <c r="S45" s="155"/>
    </row>
    <row r="46" spans="2:19" ht="30" customHeight="1" outlineLevel="1">
      <c r="B46" s="804"/>
      <c r="C46" s="804"/>
      <c r="D46" s="865"/>
      <c r="E46" s="865"/>
      <c r="F46" s="487" t="s">
        <v>344</v>
      </c>
      <c r="G46" s="156"/>
      <c r="H46" s="861"/>
      <c r="I46" s="861"/>
      <c r="J46" s="487" t="s">
        <v>344</v>
      </c>
      <c r="K46" s="157"/>
      <c r="L46" s="861"/>
      <c r="M46" s="861"/>
      <c r="N46" s="487" t="s">
        <v>344</v>
      </c>
      <c r="O46" s="157"/>
      <c r="P46" s="861"/>
      <c r="Q46" s="861"/>
      <c r="R46" s="487" t="s">
        <v>344</v>
      </c>
      <c r="S46" s="157"/>
    </row>
    <row r="47" spans="2:19" ht="30" customHeight="1" outlineLevel="1">
      <c r="B47" s="804"/>
      <c r="C47" s="804"/>
      <c r="D47" s="866"/>
      <c r="E47" s="866"/>
      <c r="F47" s="487" t="s">
        <v>345</v>
      </c>
      <c r="G47" s="150"/>
      <c r="H47" s="862"/>
      <c r="I47" s="862"/>
      <c r="J47" s="487" t="s">
        <v>345</v>
      </c>
      <c r="K47" s="153"/>
      <c r="L47" s="862"/>
      <c r="M47" s="862"/>
      <c r="N47" s="487" t="s">
        <v>345</v>
      </c>
      <c r="O47" s="153"/>
      <c r="P47" s="862"/>
      <c r="Q47" s="862"/>
      <c r="R47" s="487" t="s">
        <v>345</v>
      </c>
      <c r="S47" s="153"/>
    </row>
    <row r="48" spans="2:19" ht="30" customHeight="1" outlineLevel="1">
      <c r="B48" s="804"/>
      <c r="C48" s="804"/>
      <c r="D48" s="465" t="s">
        <v>341</v>
      </c>
      <c r="E48" s="465" t="s">
        <v>342</v>
      </c>
      <c r="F48" s="487" t="s">
        <v>343</v>
      </c>
      <c r="G48" s="154"/>
      <c r="H48" s="465" t="s">
        <v>341</v>
      </c>
      <c r="I48" s="465" t="s">
        <v>342</v>
      </c>
      <c r="J48" s="487" t="s">
        <v>343</v>
      </c>
      <c r="K48" s="155"/>
      <c r="L48" s="465" t="s">
        <v>341</v>
      </c>
      <c r="M48" s="465" t="s">
        <v>342</v>
      </c>
      <c r="N48" s="487" t="s">
        <v>343</v>
      </c>
      <c r="O48" s="155"/>
      <c r="P48" s="465" t="s">
        <v>341</v>
      </c>
      <c r="Q48" s="465" t="s">
        <v>342</v>
      </c>
      <c r="R48" s="487" t="s">
        <v>343</v>
      </c>
      <c r="S48" s="155"/>
    </row>
    <row r="49" spans="2:19" ht="30" customHeight="1" outlineLevel="1">
      <c r="B49" s="804"/>
      <c r="C49" s="804"/>
      <c r="D49" s="865"/>
      <c r="E49" s="865"/>
      <c r="F49" s="487" t="s">
        <v>344</v>
      </c>
      <c r="G49" s="156"/>
      <c r="H49" s="861"/>
      <c r="I49" s="861"/>
      <c r="J49" s="487" t="s">
        <v>344</v>
      </c>
      <c r="K49" s="157"/>
      <c r="L49" s="861"/>
      <c r="M49" s="861"/>
      <c r="N49" s="487" t="s">
        <v>344</v>
      </c>
      <c r="O49" s="157"/>
      <c r="P49" s="861"/>
      <c r="Q49" s="861"/>
      <c r="R49" s="487" t="s">
        <v>344</v>
      </c>
      <c r="S49" s="157"/>
    </row>
    <row r="50" spans="2:19" ht="30" customHeight="1" outlineLevel="1">
      <c r="B50" s="794"/>
      <c r="C50" s="794"/>
      <c r="D50" s="866"/>
      <c r="E50" s="866"/>
      <c r="F50" s="487" t="s">
        <v>345</v>
      </c>
      <c r="G50" s="150"/>
      <c r="H50" s="862"/>
      <c r="I50" s="862"/>
      <c r="J50" s="487" t="s">
        <v>345</v>
      </c>
      <c r="K50" s="153"/>
      <c r="L50" s="862"/>
      <c r="M50" s="862"/>
      <c r="N50" s="487" t="s">
        <v>345</v>
      </c>
      <c r="O50" s="153"/>
      <c r="P50" s="862"/>
      <c r="Q50" s="862"/>
      <c r="R50" s="487" t="s">
        <v>345</v>
      </c>
      <c r="S50" s="153"/>
    </row>
    <row r="51" ht="30" customHeight="1" thickBot="1">
      <c r="C51" s="288"/>
    </row>
    <row r="52" spans="4:19" ht="30" customHeight="1" thickBot="1">
      <c r="D52" s="812" t="s">
        <v>316</v>
      </c>
      <c r="E52" s="813"/>
      <c r="F52" s="813"/>
      <c r="G52" s="814"/>
      <c r="H52" s="812" t="s">
        <v>317</v>
      </c>
      <c r="I52" s="813"/>
      <c r="J52" s="813"/>
      <c r="K52" s="814"/>
      <c r="L52" s="812" t="s">
        <v>318</v>
      </c>
      <c r="M52" s="813"/>
      <c r="N52" s="813"/>
      <c r="O52" s="814"/>
      <c r="P52" s="812" t="s">
        <v>319</v>
      </c>
      <c r="Q52" s="813"/>
      <c r="R52" s="813"/>
      <c r="S52" s="814"/>
    </row>
    <row r="53" spans="2:19" ht="30" customHeight="1">
      <c r="B53" s="805" t="s">
        <v>346</v>
      </c>
      <c r="C53" s="805" t="s">
        <v>347</v>
      </c>
      <c r="D53" s="772" t="s">
        <v>348</v>
      </c>
      <c r="E53" s="824"/>
      <c r="F53" s="477" t="s">
        <v>315</v>
      </c>
      <c r="G53" s="486" t="s">
        <v>349</v>
      </c>
      <c r="H53" s="772" t="s">
        <v>348</v>
      </c>
      <c r="I53" s="824"/>
      <c r="J53" s="477" t="s">
        <v>315</v>
      </c>
      <c r="K53" s="486" t="s">
        <v>349</v>
      </c>
      <c r="L53" s="772" t="s">
        <v>348</v>
      </c>
      <c r="M53" s="824"/>
      <c r="N53" s="477" t="s">
        <v>315</v>
      </c>
      <c r="O53" s="486" t="s">
        <v>349</v>
      </c>
      <c r="P53" s="772" t="s">
        <v>348</v>
      </c>
      <c r="Q53" s="824"/>
      <c r="R53" s="477" t="s">
        <v>315</v>
      </c>
      <c r="S53" s="486" t="s">
        <v>349</v>
      </c>
    </row>
    <row r="54" spans="2:19" ht="45" customHeight="1">
      <c r="B54" s="835"/>
      <c r="C54" s="835"/>
      <c r="D54" s="485" t="s">
        <v>325</v>
      </c>
      <c r="E54" s="144"/>
      <c r="F54" s="853"/>
      <c r="G54" s="855"/>
      <c r="H54" s="485" t="s">
        <v>325</v>
      </c>
      <c r="I54" s="145"/>
      <c r="J54" s="857"/>
      <c r="K54" s="850"/>
      <c r="L54" s="485" t="s">
        <v>325</v>
      </c>
      <c r="M54" s="145"/>
      <c r="N54" s="857"/>
      <c r="O54" s="850"/>
      <c r="P54" s="485" t="s">
        <v>325</v>
      </c>
      <c r="Q54" s="145"/>
      <c r="R54" s="857"/>
      <c r="S54" s="850"/>
    </row>
    <row r="55" spans="2:19" ht="45" customHeight="1">
      <c r="B55" s="806"/>
      <c r="C55" s="806"/>
      <c r="D55" s="484" t="s">
        <v>333</v>
      </c>
      <c r="E55" s="146"/>
      <c r="F55" s="854"/>
      <c r="G55" s="856"/>
      <c r="H55" s="484" t="s">
        <v>333</v>
      </c>
      <c r="I55" s="147"/>
      <c r="J55" s="858"/>
      <c r="K55" s="851"/>
      <c r="L55" s="484" t="s">
        <v>333</v>
      </c>
      <c r="M55" s="147"/>
      <c r="N55" s="858"/>
      <c r="O55" s="851"/>
      <c r="P55" s="484" t="s">
        <v>333</v>
      </c>
      <c r="Q55" s="147"/>
      <c r="R55" s="858"/>
      <c r="S55" s="851"/>
    </row>
    <row r="56" spans="2:19" ht="30" customHeight="1">
      <c r="B56" s="793" t="s">
        <v>350</v>
      </c>
      <c r="C56" s="793" t="s">
        <v>351</v>
      </c>
      <c r="D56" s="465" t="s">
        <v>352</v>
      </c>
      <c r="E56" s="475" t="s">
        <v>353</v>
      </c>
      <c r="F56" s="768" t="s">
        <v>354</v>
      </c>
      <c r="G56" s="834"/>
      <c r="H56" s="465" t="s">
        <v>352</v>
      </c>
      <c r="I56" s="475" t="s">
        <v>353</v>
      </c>
      <c r="J56" s="768" t="s">
        <v>354</v>
      </c>
      <c r="K56" s="834"/>
      <c r="L56" s="465" t="s">
        <v>352</v>
      </c>
      <c r="M56" s="475" t="s">
        <v>353</v>
      </c>
      <c r="N56" s="768" t="s">
        <v>354</v>
      </c>
      <c r="O56" s="834"/>
      <c r="P56" s="465" t="s">
        <v>352</v>
      </c>
      <c r="Q56" s="475" t="s">
        <v>353</v>
      </c>
      <c r="R56" s="768" t="s">
        <v>354</v>
      </c>
      <c r="S56" s="834"/>
    </row>
    <row r="57" spans="2:19" ht="30" customHeight="1">
      <c r="B57" s="804"/>
      <c r="C57" s="794"/>
      <c r="D57" s="158"/>
      <c r="E57" s="159"/>
      <c r="F57" s="863"/>
      <c r="G57" s="864"/>
      <c r="H57" s="160"/>
      <c r="I57" s="161"/>
      <c r="J57" s="859"/>
      <c r="K57" s="860"/>
      <c r="L57" s="160"/>
      <c r="M57" s="161"/>
      <c r="N57" s="859"/>
      <c r="O57" s="860"/>
      <c r="P57" s="160"/>
      <c r="Q57" s="161"/>
      <c r="R57" s="859"/>
      <c r="S57" s="860"/>
    </row>
    <row r="58" spans="2:19" ht="30" customHeight="1">
      <c r="B58" s="804"/>
      <c r="C58" s="793" t="s">
        <v>355</v>
      </c>
      <c r="D58" s="483" t="s">
        <v>354</v>
      </c>
      <c r="E58" s="466" t="s">
        <v>337</v>
      </c>
      <c r="F58" s="465" t="s">
        <v>315</v>
      </c>
      <c r="G58" s="471" t="s">
        <v>349</v>
      </c>
      <c r="H58" s="483" t="s">
        <v>354</v>
      </c>
      <c r="I58" s="466" t="s">
        <v>337</v>
      </c>
      <c r="J58" s="465" t="s">
        <v>315</v>
      </c>
      <c r="K58" s="471" t="s">
        <v>349</v>
      </c>
      <c r="L58" s="483" t="s">
        <v>354</v>
      </c>
      <c r="M58" s="466" t="s">
        <v>337</v>
      </c>
      <c r="N58" s="465" t="s">
        <v>315</v>
      </c>
      <c r="O58" s="471" t="s">
        <v>349</v>
      </c>
      <c r="P58" s="483" t="s">
        <v>354</v>
      </c>
      <c r="Q58" s="466" t="s">
        <v>337</v>
      </c>
      <c r="R58" s="465" t="s">
        <v>315</v>
      </c>
      <c r="S58" s="471" t="s">
        <v>349</v>
      </c>
    </row>
    <row r="59" spans="2:19" ht="30" customHeight="1">
      <c r="B59" s="794"/>
      <c r="C59" s="852"/>
      <c r="D59" s="162"/>
      <c r="E59" s="163"/>
      <c r="F59" s="149"/>
      <c r="G59" s="164"/>
      <c r="H59" s="165"/>
      <c r="I59" s="166"/>
      <c r="J59" s="151"/>
      <c r="K59" s="167"/>
      <c r="L59" s="165"/>
      <c r="M59" s="166"/>
      <c r="N59" s="151"/>
      <c r="O59" s="167"/>
      <c r="P59" s="165"/>
      <c r="Q59" s="166"/>
      <c r="R59" s="151"/>
      <c r="S59" s="167"/>
    </row>
    <row r="60" spans="2:3" ht="30" customHeight="1" thickBot="1">
      <c r="B60" s="468"/>
      <c r="C60" s="482"/>
    </row>
    <row r="61" spans="2:19" ht="30" customHeight="1" thickBot="1">
      <c r="B61" s="468"/>
      <c r="C61" s="468"/>
      <c r="D61" s="812" t="s">
        <v>316</v>
      </c>
      <c r="E61" s="813"/>
      <c r="F61" s="813"/>
      <c r="G61" s="813"/>
      <c r="H61" s="812" t="s">
        <v>317</v>
      </c>
      <c r="I61" s="813"/>
      <c r="J61" s="813"/>
      <c r="K61" s="814"/>
      <c r="L61" s="813" t="s">
        <v>318</v>
      </c>
      <c r="M61" s="813"/>
      <c r="N61" s="813"/>
      <c r="O61" s="813"/>
      <c r="P61" s="812" t="s">
        <v>319</v>
      </c>
      <c r="Q61" s="813"/>
      <c r="R61" s="813"/>
      <c r="S61" s="814"/>
    </row>
    <row r="62" spans="2:19" ht="30" customHeight="1">
      <c r="B62" s="805" t="s">
        <v>356</v>
      </c>
      <c r="C62" s="805" t="s">
        <v>357</v>
      </c>
      <c r="D62" s="847" t="s">
        <v>358</v>
      </c>
      <c r="E62" s="848"/>
      <c r="F62" s="772" t="s">
        <v>315</v>
      </c>
      <c r="G62" s="797"/>
      <c r="H62" s="849" t="s">
        <v>358</v>
      </c>
      <c r="I62" s="848"/>
      <c r="J62" s="772" t="s">
        <v>315</v>
      </c>
      <c r="K62" s="773"/>
      <c r="L62" s="849" t="s">
        <v>358</v>
      </c>
      <c r="M62" s="848"/>
      <c r="N62" s="772" t="s">
        <v>315</v>
      </c>
      <c r="O62" s="773"/>
      <c r="P62" s="849" t="s">
        <v>358</v>
      </c>
      <c r="Q62" s="848"/>
      <c r="R62" s="772" t="s">
        <v>315</v>
      </c>
      <c r="S62" s="773"/>
    </row>
    <row r="63" spans="2:19" ht="36.75" customHeight="1">
      <c r="B63" s="806"/>
      <c r="C63" s="806"/>
      <c r="D63" s="844"/>
      <c r="E63" s="845"/>
      <c r="F63" s="815"/>
      <c r="G63" s="846"/>
      <c r="H63" s="840"/>
      <c r="I63" s="841"/>
      <c r="J63" s="832"/>
      <c r="K63" s="833"/>
      <c r="L63" s="840"/>
      <c r="M63" s="841"/>
      <c r="N63" s="832"/>
      <c r="O63" s="833"/>
      <c r="P63" s="840"/>
      <c r="Q63" s="841"/>
      <c r="R63" s="832"/>
      <c r="S63" s="833"/>
    </row>
    <row r="64" spans="2:19" ht="45" customHeight="1">
      <c r="B64" s="793" t="s">
        <v>359</v>
      </c>
      <c r="C64" s="793" t="s">
        <v>669</v>
      </c>
      <c r="D64" s="465" t="s">
        <v>360</v>
      </c>
      <c r="E64" s="465" t="s">
        <v>361</v>
      </c>
      <c r="F64" s="768" t="s">
        <v>362</v>
      </c>
      <c r="G64" s="834"/>
      <c r="H64" s="481" t="s">
        <v>360</v>
      </c>
      <c r="I64" s="465" t="s">
        <v>361</v>
      </c>
      <c r="J64" s="842" t="s">
        <v>362</v>
      </c>
      <c r="K64" s="834"/>
      <c r="L64" s="481" t="s">
        <v>360</v>
      </c>
      <c r="M64" s="465" t="s">
        <v>361</v>
      </c>
      <c r="N64" s="842" t="s">
        <v>362</v>
      </c>
      <c r="O64" s="834"/>
      <c r="P64" s="481" t="s">
        <v>360</v>
      </c>
      <c r="Q64" s="465" t="s">
        <v>361</v>
      </c>
      <c r="R64" s="842" t="s">
        <v>362</v>
      </c>
      <c r="S64" s="834"/>
    </row>
    <row r="65" spans="2:19" ht="27" customHeight="1">
      <c r="B65" s="794"/>
      <c r="C65" s="794"/>
      <c r="D65" s="158">
        <v>0</v>
      </c>
      <c r="E65" s="159">
        <v>0</v>
      </c>
      <c r="F65" s="843" t="s">
        <v>528</v>
      </c>
      <c r="G65" s="843"/>
      <c r="H65" s="160">
        <v>300</v>
      </c>
      <c r="I65" s="161">
        <v>0.4</v>
      </c>
      <c r="J65" s="838" t="s">
        <v>501</v>
      </c>
      <c r="K65" s="839"/>
      <c r="L65" s="160">
        <v>50</v>
      </c>
      <c r="M65" s="161">
        <v>0.25</v>
      </c>
      <c r="N65" s="838" t="s">
        <v>517</v>
      </c>
      <c r="O65" s="839"/>
      <c r="P65" s="160"/>
      <c r="Q65" s="161"/>
      <c r="R65" s="838"/>
      <c r="S65" s="839"/>
    </row>
    <row r="66" spans="2:3" ht="33.75" customHeight="1" thickBot="1">
      <c r="B66" s="468"/>
      <c r="C66" s="468"/>
    </row>
    <row r="67" spans="2:19" ht="37.5" customHeight="1" thickBot="1">
      <c r="B67" s="468"/>
      <c r="C67" s="468"/>
      <c r="D67" s="812" t="s">
        <v>316</v>
      </c>
      <c r="E67" s="813"/>
      <c r="F67" s="813"/>
      <c r="G67" s="814"/>
      <c r="H67" s="813" t="s">
        <v>317</v>
      </c>
      <c r="I67" s="813"/>
      <c r="J67" s="813"/>
      <c r="K67" s="814"/>
      <c r="L67" s="813" t="s">
        <v>318</v>
      </c>
      <c r="M67" s="813"/>
      <c r="N67" s="813"/>
      <c r="O67" s="813"/>
      <c r="P67" s="813" t="s">
        <v>317</v>
      </c>
      <c r="Q67" s="813"/>
      <c r="R67" s="813"/>
      <c r="S67" s="814"/>
    </row>
    <row r="68" spans="2:19" ht="37.5" customHeight="1">
      <c r="B68" s="805" t="s">
        <v>363</v>
      </c>
      <c r="C68" s="805" t="s">
        <v>364</v>
      </c>
      <c r="D68" s="480" t="s">
        <v>365</v>
      </c>
      <c r="E68" s="477" t="s">
        <v>366</v>
      </c>
      <c r="F68" s="772" t="s">
        <v>367</v>
      </c>
      <c r="G68" s="773"/>
      <c r="H68" s="480" t="s">
        <v>365</v>
      </c>
      <c r="I68" s="477" t="s">
        <v>366</v>
      </c>
      <c r="J68" s="772" t="s">
        <v>367</v>
      </c>
      <c r="K68" s="773"/>
      <c r="L68" s="480" t="s">
        <v>365</v>
      </c>
      <c r="M68" s="477" t="s">
        <v>366</v>
      </c>
      <c r="N68" s="772" t="s">
        <v>367</v>
      </c>
      <c r="O68" s="773"/>
      <c r="P68" s="480" t="s">
        <v>365</v>
      </c>
      <c r="Q68" s="477" t="s">
        <v>366</v>
      </c>
      <c r="R68" s="772" t="s">
        <v>367</v>
      </c>
      <c r="S68" s="773"/>
    </row>
    <row r="69" spans="2:19" ht="44.25" customHeight="1">
      <c r="B69" s="835"/>
      <c r="C69" s="806"/>
      <c r="D69" s="168"/>
      <c r="E69" s="169"/>
      <c r="F69" s="836"/>
      <c r="G69" s="837"/>
      <c r="H69" s="170"/>
      <c r="I69" s="171"/>
      <c r="J69" s="764"/>
      <c r="K69" s="765"/>
      <c r="L69" s="170"/>
      <c r="M69" s="171"/>
      <c r="N69" s="764"/>
      <c r="O69" s="765"/>
      <c r="P69" s="170"/>
      <c r="Q69" s="171"/>
      <c r="R69" s="764"/>
      <c r="S69" s="765"/>
    </row>
    <row r="70" spans="2:19" ht="36.75" customHeight="1">
      <c r="B70" s="835"/>
      <c r="C70" s="805" t="s">
        <v>668</v>
      </c>
      <c r="D70" s="465" t="s">
        <v>315</v>
      </c>
      <c r="E70" s="479" t="s">
        <v>368</v>
      </c>
      <c r="F70" s="768" t="s">
        <v>369</v>
      </c>
      <c r="G70" s="834"/>
      <c r="H70" s="465" t="s">
        <v>315</v>
      </c>
      <c r="I70" s="479" t="s">
        <v>368</v>
      </c>
      <c r="J70" s="768" t="s">
        <v>369</v>
      </c>
      <c r="K70" s="834"/>
      <c r="L70" s="465" t="s">
        <v>315</v>
      </c>
      <c r="M70" s="479" t="s">
        <v>368</v>
      </c>
      <c r="N70" s="768" t="s">
        <v>369</v>
      </c>
      <c r="O70" s="834"/>
      <c r="P70" s="465" t="s">
        <v>315</v>
      </c>
      <c r="Q70" s="479" t="s">
        <v>368</v>
      </c>
      <c r="R70" s="768" t="s">
        <v>369</v>
      </c>
      <c r="S70" s="834"/>
    </row>
    <row r="71" spans="2:19" ht="30" customHeight="1">
      <c r="B71" s="835"/>
      <c r="C71" s="835"/>
      <c r="D71" s="149"/>
      <c r="E71" s="169"/>
      <c r="F71" s="815"/>
      <c r="G71" s="816"/>
      <c r="H71" s="151"/>
      <c r="I71" s="171"/>
      <c r="J71" s="832"/>
      <c r="K71" s="833"/>
      <c r="L71" s="151"/>
      <c r="M71" s="171"/>
      <c r="N71" s="832"/>
      <c r="O71" s="833"/>
      <c r="P71" s="151"/>
      <c r="Q71" s="171"/>
      <c r="R71" s="832"/>
      <c r="S71" s="833"/>
    </row>
    <row r="72" spans="2:19" ht="30" customHeight="1" outlineLevel="1">
      <c r="B72" s="835"/>
      <c r="C72" s="835"/>
      <c r="D72" s="149"/>
      <c r="E72" s="169"/>
      <c r="F72" s="815"/>
      <c r="G72" s="816"/>
      <c r="H72" s="151"/>
      <c r="I72" s="171"/>
      <c r="J72" s="832"/>
      <c r="K72" s="833"/>
      <c r="L72" s="151"/>
      <c r="M72" s="171"/>
      <c r="N72" s="832"/>
      <c r="O72" s="833"/>
      <c r="P72" s="151"/>
      <c r="Q72" s="171"/>
      <c r="R72" s="832"/>
      <c r="S72" s="833"/>
    </row>
    <row r="73" spans="2:19" ht="30" customHeight="1" outlineLevel="1">
      <c r="B73" s="835"/>
      <c r="C73" s="835"/>
      <c r="D73" s="149"/>
      <c r="E73" s="169"/>
      <c r="F73" s="815"/>
      <c r="G73" s="816"/>
      <c r="H73" s="151"/>
      <c r="I73" s="171"/>
      <c r="J73" s="832"/>
      <c r="K73" s="833"/>
      <c r="L73" s="151"/>
      <c r="M73" s="171"/>
      <c r="N73" s="832"/>
      <c r="O73" s="833"/>
      <c r="P73" s="151"/>
      <c r="Q73" s="171"/>
      <c r="R73" s="832"/>
      <c r="S73" s="833"/>
    </row>
    <row r="74" spans="2:19" ht="30" customHeight="1" outlineLevel="1">
      <c r="B74" s="835"/>
      <c r="C74" s="835"/>
      <c r="D74" s="149"/>
      <c r="E74" s="169"/>
      <c r="F74" s="815"/>
      <c r="G74" s="816"/>
      <c r="H74" s="151"/>
      <c r="I74" s="171"/>
      <c r="J74" s="832"/>
      <c r="K74" s="833"/>
      <c r="L74" s="151"/>
      <c r="M74" s="171"/>
      <c r="N74" s="832"/>
      <c r="O74" s="833"/>
      <c r="P74" s="151"/>
      <c r="Q74" s="171"/>
      <c r="R74" s="832"/>
      <c r="S74" s="833"/>
    </row>
    <row r="75" spans="2:19" ht="30" customHeight="1" outlineLevel="1">
      <c r="B75" s="835"/>
      <c r="C75" s="835"/>
      <c r="D75" s="149"/>
      <c r="E75" s="169"/>
      <c r="F75" s="815"/>
      <c r="G75" s="816"/>
      <c r="H75" s="151"/>
      <c r="I75" s="171"/>
      <c r="J75" s="832"/>
      <c r="K75" s="833"/>
      <c r="L75" s="151"/>
      <c r="M75" s="171"/>
      <c r="N75" s="832"/>
      <c r="O75" s="833"/>
      <c r="P75" s="151"/>
      <c r="Q75" s="171"/>
      <c r="R75" s="832"/>
      <c r="S75" s="833"/>
    </row>
    <row r="76" spans="2:19" ht="30" customHeight="1" outlineLevel="1">
      <c r="B76" s="806"/>
      <c r="C76" s="806"/>
      <c r="D76" s="149"/>
      <c r="E76" s="169"/>
      <c r="F76" s="815"/>
      <c r="G76" s="816"/>
      <c r="H76" s="151"/>
      <c r="I76" s="171"/>
      <c r="J76" s="832"/>
      <c r="K76" s="833"/>
      <c r="L76" s="151"/>
      <c r="M76" s="171"/>
      <c r="N76" s="832"/>
      <c r="O76" s="833"/>
      <c r="P76" s="151"/>
      <c r="Q76" s="171"/>
      <c r="R76" s="832"/>
      <c r="S76" s="833"/>
    </row>
    <row r="77" spans="2:19" ht="35.25" customHeight="1">
      <c r="B77" s="793" t="s">
        <v>370</v>
      </c>
      <c r="C77" s="831" t="s">
        <v>802</v>
      </c>
      <c r="D77" s="475" t="s">
        <v>371</v>
      </c>
      <c r="E77" s="768" t="s">
        <v>354</v>
      </c>
      <c r="F77" s="769"/>
      <c r="G77" s="464" t="s">
        <v>315</v>
      </c>
      <c r="H77" s="475" t="s">
        <v>371</v>
      </c>
      <c r="I77" s="768" t="s">
        <v>354</v>
      </c>
      <c r="J77" s="769"/>
      <c r="K77" s="464" t="s">
        <v>315</v>
      </c>
      <c r="L77" s="475" t="s">
        <v>371</v>
      </c>
      <c r="M77" s="768" t="s">
        <v>354</v>
      </c>
      <c r="N77" s="769"/>
      <c r="O77" s="464" t="s">
        <v>315</v>
      </c>
      <c r="P77" s="475" t="s">
        <v>371</v>
      </c>
      <c r="Q77" s="768" t="s">
        <v>354</v>
      </c>
      <c r="R77" s="769"/>
      <c r="S77" s="464" t="s">
        <v>315</v>
      </c>
    </row>
    <row r="78" spans="2:19" ht="35.25" customHeight="1">
      <c r="B78" s="804"/>
      <c r="C78" s="831"/>
      <c r="D78" s="437"/>
      <c r="E78" s="827"/>
      <c r="F78" s="828"/>
      <c r="G78" s="172"/>
      <c r="H78" s="438"/>
      <c r="I78" s="829"/>
      <c r="J78" s="830"/>
      <c r="K78" s="173"/>
      <c r="L78" s="438"/>
      <c r="M78" s="829"/>
      <c r="N78" s="830"/>
      <c r="O78" s="173"/>
      <c r="P78" s="438"/>
      <c r="Q78" s="829"/>
      <c r="R78" s="830"/>
      <c r="S78" s="173"/>
    </row>
    <row r="79" spans="2:19" ht="35.25" customHeight="1" outlineLevel="1">
      <c r="B79" s="804"/>
      <c r="C79" s="831"/>
      <c r="D79" s="437"/>
      <c r="E79" s="827"/>
      <c r="F79" s="828"/>
      <c r="G79" s="172"/>
      <c r="H79" s="438"/>
      <c r="I79" s="829"/>
      <c r="J79" s="830"/>
      <c r="K79" s="173"/>
      <c r="L79" s="438"/>
      <c r="M79" s="829"/>
      <c r="N79" s="830"/>
      <c r="O79" s="173"/>
      <c r="P79" s="438"/>
      <c r="Q79" s="829"/>
      <c r="R79" s="830"/>
      <c r="S79" s="173"/>
    </row>
    <row r="80" spans="2:19" ht="35.25" customHeight="1" outlineLevel="1">
      <c r="B80" s="804"/>
      <c r="C80" s="831"/>
      <c r="D80" s="437"/>
      <c r="E80" s="827"/>
      <c r="F80" s="828"/>
      <c r="G80" s="172"/>
      <c r="H80" s="438"/>
      <c r="I80" s="829"/>
      <c r="J80" s="830"/>
      <c r="K80" s="173"/>
      <c r="L80" s="438"/>
      <c r="M80" s="829"/>
      <c r="N80" s="830"/>
      <c r="O80" s="173"/>
      <c r="P80" s="438"/>
      <c r="Q80" s="829"/>
      <c r="R80" s="830"/>
      <c r="S80" s="173"/>
    </row>
    <row r="81" spans="2:19" ht="35.25" customHeight="1" outlineLevel="1">
      <c r="B81" s="804"/>
      <c r="C81" s="831"/>
      <c r="D81" s="437"/>
      <c r="E81" s="827"/>
      <c r="F81" s="828"/>
      <c r="G81" s="172"/>
      <c r="H81" s="438"/>
      <c r="I81" s="829"/>
      <c r="J81" s="830"/>
      <c r="K81" s="173"/>
      <c r="L81" s="438"/>
      <c r="M81" s="829"/>
      <c r="N81" s="830"/>
      <c r="O81" s="173"/>
      <c r="P81" s="438"/>
      <c r="Q81" s="829"/>
      <c r="R81" s="830"/>
      <c r="S81" s="173"/>
    </row>
    <row r="82" spans="2:19" ht="35.25" customHeight="1" outlineLevel="1">
      <c r="B82" s="804"/>
      <c r="C82" s="831"/>
      <c r="D82" s="437"/>
      <c r="E82" s="827"/>
      <c r="F82" s="828"/>
      <c r="G82" s="172"/>
      <c r="H82" s="438"/>
      <c r="I82" s="829"/>
      <c r="J82" s="830"/>
      <c r="K82" s="173"/>
      <c r="L82" s="438"/>
      <c r="M82" s="829"/>
      <c r="N82" s="830"/>
      <c r="O82" s="173"/>
      <c r="P82" s="438"/>
      <c r="Q82" s="829"/>
      <c r="R82" s="830"/>
      <c r="S82" s="173"/>
    </row>
    <row r="83" spans="2:19" ht="33" customHeight="1" outlineLevel="1">
      <c r="B83" s="794"/>
      <c r="C83" s="831"/>
      <c r="D83" s="437"/>
      <c r="E83" s="827"/>
      <c r="F83" s="828"/>
      <c r="G83" s="172"/>
      <c r="H83" s="438"/>
      <c r="I83" s="829"/>
      <c r="J83" s="830"/>
      <c r="K83" s="173"/>
      <c r="L83" s="438"/>
      <c r="M83" s="829"/>
      <c r="N83" s="830"/>
      <c r="O83" s="173"/>
      <c r="P83" s="438"/>
      <c r="Q83" s="829"/>
      <c r="R83" s="830"/>
      <c r="S83" s="173"/>
    </row>
    <row r="84" spans="2:3" ht="31.5" customHeight="1" thickBot="1">
      <c r="B84" s="468"/>
      <c r="C84" s="478"/>
    </row>
    <row r="85" spans="2:19" ht="30.75" customHeight="1" thickBot="1">
      <c r="B85" s="468"/>
      <c r="C85" s="468"/>
      <c r="D85" s="812" t="s">
        <v>316</v>
      </c>
      <c r="E85" s="813"/>
      <c r="F85" s="813"/>
      <c r="G85" s="814"/>
      <c r="H85" s="813" t="s">
        <v>317</v>
      </c>
      <c r="I85" s="813"/>
      <c r="J85" s="813"/>
      <c r="K85" s="814"/>
      <c r="L85" s="813" t="s">
        <v>318</v>
      </c>
      <c r="M85" s="813"/>
      <c r="N85" s="813"/>
      <c r="O85" s="813"/>
      <c r="P85" s="813" t="s">
        <v>317</v>
      </c>
      <c r="Q85" s="813"/>
      <c r="R85" s="813"/>
      <c r="S85" s="814"/>
    </row>
    <row r="86" spans="2:19" ht="30.75" customHeight="1">
      <c r="B86" s="805" t="s">
        <v>372</v>
      </c>
      <c r="C86" s="805" t="s">
        <v>373</v>
      </c>
      <c r="D86" s="772" t="s">
        <v>374</v>
      </c>
      <c r="E86" s="824"/>
      <c r="F86" s="477" t="s">
        <v>315</v>
      </c>
      <c r="G86" s="476" t="s">
        <v>354</v>
      </c>
      <c r="H86" s="825" t="s">
        <v>374</v>
      </c>
      <c r="I86" s="824"/>
      <c r="J86" s="477" t="s">
        <v>315</v>
      </c>
      <c r="K86" s="476" t="s">
        <v>354</v>
      </c>
      <c r="L86" s="825" t="s">
        <v>374</v>
      </c>
      <c r="M86" s="824"/>
      <c r="N86" s="477" t="s">
        <v>315</v>
      </c>
      <c r="O86" s="476" t="s">
        <v>354</v>
      </c>
      <c r="P86" s="825" t="s">
        <v>374</v>
      </c>
      <c r="Q86" s="824"/>
      <c r="R86" s="477" t="s">
        <v>315</v>
      </c>
      <c r="S86" s="476" t="s">
        <v>354</v>
      </c>
    </row>
    <row r="87" spans="2:19" ht="29.25" customHeight="1">
      <c r="B87" s="806"/>
      <c r="C87" s="806"/>
      <c r="D87" s="815" t="s">
        <v>532</v>
      </c>
      <c r="E87" s="826"/>
      <c r="F87" s="502" t="s">
        <v>442</v>
      </c>
      <c r="G87" s="503" t="s">
        <v>417</v>
      </c>
      <c r="H87" s="439" t="s">
        <v>513</v>
      </c>
      <c r="I87" s="441"/>
      <c r="J87" s="399" t="s">
        <v>442</v>
      </c>
      <c r="K87" s="504" t="s">
        <v>417</v>
      </c>
      <c r="L87" s="439" t="s">
        <v>513</v>
      </c>
      <c r="M87" s="441"/>
      <c r="N87" s="399" t="s">
        <v>442</v>
      </c>
      <c r="O87" s="504" t="s">
        <v>417</v>
      </c>
      <c r="P87" s="439"/>
      <c r="Q87" s="441"/>
      <c r="R87" s="170"/>
      <c r="S87" s="175"/>
    </row>
    <row r="88" spans="2:19" ht="45" customHeight="1">
      <c r="B88" s="823" t="s">
        <v>375</v>
      </c>
      <c r="C88" s="793" t="s">
        <v>376</v>
      </c>
      <c r="D88" s="465" t="s">
        <v>377</v>
      </c>
      <c r="E88" s="465" t="s">
        <v>378</v>
      </c>
      <c r="F88" s="475" t="s">
        <v>379</v>
      </c>
      <c r="G88" s="464" t="s">
        <v>380</v>
      </c>
      <c r="H88" s="465" t="s">
        <v>377</v>
      </c>
      <c r="I88" s="465" t="s">
        <v>378</v>
      </c>
      <c r="J88" s="475" t="s">
        <v>379</v>
      </c>
      <c r="K88" s="464" t="s">
        <v>380</v>
      </c>
      <c r="L88" s="465" t="s">
        <v>377</v>
      </c>
      <c r="M88" s="465" t="s">
        <v>378</v>
      </c>
      <c r="N88" s="475" t="s">
        <v>379</v>
      </c>
      <c r="O88" s="464" t="s">
        <v>380</v>
      </c>
      <c r="P88" s="465" t="s">
        <v>377</v>
      </c>
      <c r="Q88" s="465" t="s">
        <v>378</v>
      </c>
      <c r="R88" s="475" t="s">
        <v>379</v>
      </c>
      <c r="S88" s="464" t="s">
        <v>380</v>
      </c>
    </row>
    <row r="89" spans="2:19" ht="29.25" customHeight="1">
      <c r="B89" s="823"/>
      <c r="C89" s="804"/>
      <c r="D89" s="817" t="s">
        <v>282</v>
      </c>
      <c r="E89" s="819">
        <v>1</v>
      </c>
      <c r="F89" s="817" t="s">
        <v>541</v>
      </c>
      <c r="G89" s="821" t="s">
        <v>532</v>
      </c>
      <c r="H89" s="770" t="s">
        <v>282</v>
      </c>
      <c r="I89" s="770">
        <v>40</v>
      </c>
      <c r="J89" s="770" t="s">
        <v>541</v>
      </c>
      <c r="K89" s="777" t="s">
        <v>505</v>
      </c>
      <c r="L89" s="770" t="s">
        <v>282</v>
      </c>
      <c r="M89" s="770">
        <v>22</v>
      </c>
      <c r="N89" s="770" t="s">
        <v>541</v>
      </c>
      <c r="O89" s="777" t="s">
        <v>505</v>
      </c>
      <c r="P89" s="770"/>
      <c r="Q89" s="770"/>
      <c r="R89" s="770"/>
      <c r="S89" s="777"/>
    </row>
    <row r="90" spans="2:19" ht="29.25" customHeight="1">
      <c r="B90" s="823"/>
      <c r="C90" s="804"/>
      <c r="D90" s="818"/>
      <c r="E90" s="820"/>
      <c r="F90" s="818"/>
      <c r="G90" s="822"/>
      <c r="H90" s="771"/>
      <c r="I90" s="771"/>
      <c r="J90" s="771"/>
      <c r="K90" s="778"/>
      <c r="L90" s="771"/>
      <c r="M90" s="771"/>
      <c r="N90" s="771"/>
      <c r="O90" s="778"/>
      <c r="P90" s="771"/>
      <c r="Q90" s="771"/>
      <c r="R90" s="771"/>
      <c r="S90" s="778"/>
    </row>
    <row r="91" spans="2:19" ht="36" outlineLevel="1">
      <c r="B91" s="823"/>
      <c r="C91" s="804"/>
      <c r="D91" s="465" t="s">
        <v>377</v>
      </c>
      <c r="E91" s="465" t="s">
        <v>378</v>
      </c>
      <c r="F91" s="475" t="s">
        <v>379</v>
      </c>
      <c r="G91" s="464" t="s">
        <v>380</v>
      </c>
      <c r="H91" s="465" t="s">
        <v>377</v>
      </c>
      <c r="I91" s="465" t="s">
        <v>378</v>
      </c>
      <c r="J91" s="475" t="s">
        <v>379</v>
      </c>
      <c r="K91" s="464" t="s">
        <v>380</v>
      </c>
      <c r="L91" s="465" t="s">
        <v>377</v>
      </c>
      <c r="M91" s="465" t="s">
        <v>378</v>
      </c>
      <c r="N91" s="475" t="s">
        <v>379</v>
      </c>
      <c r="O91" s="464" t="s">
        <v>380</v>
      </c>
      <c r="P91" s="465" t="s">
        <v>377</v>
      </c>
      <c r="Q91" s="465" t="s">
        <v>378</v>
      </c>
      <c r="R91" s="475" t="s">
        <v>379</v>
      </c>
      <c r="S91" s="464" t="s">
        <v>380</v>
      </c>
    </row>
    <row r="92" spans="2:19" ht="29.25" customHeight="1" outlineLevel="1">
      <c r="B92" s="823"/>
      <c r="C92" s="804"/>
      <c r="D92" s="817" t="s">
        <v>566</v>
      </c>
      <c r="E92" s="819">
        <v>1</v>
      </c>
      <c r="F92" s="817" t="s">
        <v>535</v>
      </c>
      <c r="G92" s="821" t="s">
        <v>532</v>
      </c>
      <c r="H92" s="770" t="s">
        <v>566</v>
      </c>
      <c r="I92" s="770">
        <v>10</v>
      </c>
      <c r="J92" s="770" t="s">
        <v>535</v>
      </c>
      <c r="K92" s="777" t="s">
        <v>505</v>
      </c>
      <c r="L92" s="770" t="s">
        <v>566</v>
      </c>
      <c r="M92" s="770">
        <v>1</v>
      </c>
      <c r="N92" s="770" t="s">
        <v>535</v>
      </c>
      <c r="O92" s="777" t="s">
        <v>527</v>
      </c>
      <c r="P92" s="770"/>
      <c r="Q92" s="770"/>
      <c r="R92" s="770"/>
      <c r="S92" s="777"/>
    </row>
    <row r="93" spans="2:19" ht="29.25" customHeight="1" outlineLevel="1">
      <c r="B93" s="823"/>
      <c r="C93" s="804"/>
      <c r="D93" s="818"/>
      <c r="E93" s="820"/>
      <c r="F93" s="818"/>
      <c r="G93" s="822"/>
      <c r="H93" s="771"/>
      <c r="I93" s="771"/>
      <c r="J93" s="771"/>
      <c r="K93" s="778"/>
      <c r="L93" s="771"/>
      <c r="M93" s="771"/>
      <c r="N93" s="771"/>
      <c r="O93" s="778"/>
      <c r="P93" s="771"/>
      <c r="Q93" s="771"/>
      <c r="R93" s="771"/>
      <c r="S93" s="778"/>
    </row>
    <row r="94" spans="2:19" ht="36" outlineLevel="1">
      <c r="B94" s="823"/>
      <c r="C94" s="804"/>
      <c r="D94" s="465" t="s">
        <v>377</v>
      </c>
      <c r="E94" s="465" t="s">
        <v>378</v>
      </c>
      <c r="F94" s="475" t="s">
        <v>379</v>
      </c>
      <c r="G94" s="464" t="s">
        <v>380</v>
      </c>
      <c r="H94" s="465" t="s">
        <v>377</v>
      </c>
      <c r="I94" s="465" t="s">
        <v>378</v>
      </c>
      <c r="J94" s="475" t="s">
        <v>379</v>
      </c>
      <c r="K94" s="464" t="s">
        <v>380</v>
      </c>
      <c r="L94" s="465" t="s">
        <v>377</v>
      </c>
      <c r="M94" s="465" t="s">
        <v>378</v>
      </c>
      <c r="N94" s="475" t="s">
        <v>379</v>
      </c>
      <c r="O94" s="464" t="s">
        <v>380</v>
      </c>
      <c r="P94" s="465" t="s">
        <v>377</v>
      </c>
      <c r="Q94" s="465" t="s">
        <v>378</v>
      </c>
      <c r="R94" s="475" t="s">
        <v>379</v>
      </c>
      <c r="S94" s="464" t="s">
        <v>380</v>
      </c>
    </row>
    <row r="95" spans="2:19" ht="29.25" customHeight="1" outlineLevel="1">
      <c r="B95" s="823"/>
      <c r="C95" s="804"/>
      <c r="D95" s="817" t="s">
        <v>566</v>
      </c>
      <c r="E95" s="819">
        <v>1</v>
      </c>
      <c r="F95" s="817" t="s">
        <v>535</v>
      </c>
      <c r="G95" s="821" t="s">
        <v>532</v>
      </c>
      <c r="H95" s="770" t="s">
        <v>566</v>
      </c>
      <c r="I95" s="770">
        <v>1382</v>
      </c>
      <c r="J95" s="770" t="s">
        <v>535</v>
      </c>
      <c r="K95" s="777" t="s">
        <v>505</v>
      </c>
      <c r="L95" s="770" t="s">
        <v>566</v>
      </c>
      <c r="M95" s="770">
        <v>1</v>
      </c>
      <c r="N95" s="770" t="s">
        <v>535</v>
      </c>
      <c r="O95" s="777" t="s">
        <v>527</v>
      </c>
      <c r="P95" s="770"/>
      <c r="Q95" s="770"/>
      <c r="R95" s="770"/>
      <c r="S95" s="777"/>
    </row>
    <row r="96" spans="2:19" ht="29.25" customHeight="1" outlineLevel="1">
      <c r="B96" s="823"/>
      <c r="C96" s="804"/>
      <c r="D96" s="818"/>
      <c r="E96" s="820"/>
      <c r="F96" s="818"/>
      <c r="G96" s="822"/>
      <c r="H96" s="771"/>
      <c r="I96" s="771"/>
      <c r="J96" s="771"/>
      <c r="K96" s="778"/>
      <c r="L96" s="771"/>
      <c r="M96" s="771"/>
      <c r="N96" s="771"/>
      <c r="O96" s="778"/>
      <c r="P96" s="771"/>
      <c r="Q96" s="771"/>
      <c r="R96" s="771"/>
      <c r="S96" s="778"/>
    </row>
    <row r="97" spans="2:19" ht="36" outlineLevel="1">
      <c r="B97" s="823"/>
      <c r="C97" s="804"/>
      <c r="D97" s="465" t="s">
        <v>377</v>
      </c>
      <c r="E97" s="465" t="s">
        <v>378</v>
      </c>
      <c r="F97" s="475" t="s">
        <v>379</v>
      </c>
      <c r="G97" s="464" t="s">
        <v>380</v>
      </c>
      <c r="H97" s="465" t="s">
        <v>377</v>
      </c>
      <c r="I97" s="465" t="s">
        <v>378</v>
      </c>
      <c r="J97" s="475" t="s">
        <v>379</v>
      </c>
      <c r="K97" s="464" t="s">
        <v>380</v>
      </c>
      <c r="L97" s="465" t="s">
        <v>377</v>
      </c>
      <c r="M97" s="465" t="s">
        <v>378</v>
      </c>
      <c r="N97" s="475" t="s">
        <v>379</v>
      </c>
      <c r="O97" s="464" t="s">
        <v>380</v>
      </c>
      <c r="P97" s="465" t="s">
        <v>377</v>
      </c>
      <c r="Q97" s="465" t="s">
        <v>378</v>
      </c>
      <c r="R97" s="475" t="s">
        <v>379</v>
      </c>
      <c r="S97" s="464" t="s">
        <v>380</v>
      </c>
    </row>
    <row r="98" spans="2:19" ht="29.25" customHeight="1" outlineLevel="1">
      <c r="B98" s="823"/>
      <c r="C98" s="804"/>
      <c r="D98" s="817" t="s">
        <v>552</v>
      </c>
      <c r="E98" s="819">
        <v>1</v>
      </c>
      <c r="F98" s="817" t="s">
        <v>535</v>
      </c>
      <c r="G98" s="821" t="s">
        <v>532</v>
      </c>
      <c r="H98" s="770" t="s">
        <v>552</v>
      </c>
      <c r="I98" s="770">
        <v>3</v>
      </c>
      <c r="J98" s="770" t="s">
        <v>535</v>
      </c>
      <c r="K98" s="777" t="s">
        <v>505</v>
      </c>
      <c r="L98" s="770" t="s">
        <v>552</v>
      </c>
      <c r="M98" s="770">
        <v>1</v>
      </c>
      <c r="N98" s="770" t="s">
        <v>535</v>
      </c>
      <c r="O98" s="777" t="s">
        <v>527</v>
      </c>
      <c r="P98" s="770"/>
      <c r="Q98" s="770"/>
      <c r="R98" s="770"/>
      <c r="S98" s="777"/>
    </row>
    <row r="99" spans="2:19" ht="29.25" customHeight="1" outlineLevel="1">
      <c r="B99" s="823"/>
      <c r="C99" s="794"/>
      <c r="D99" s="818"/>
      <c r="E99" s="820"/>
      <c r="F99" s="818"/>
      <c r="G99" s="822"/>
      <c r="H99" s="771"/>
      <c r="I99" s="771"/>
      <c r="J99" s="771"/>
      <c r="K99" s="778"/>
      <c r="L99" s="771"/>
      <c r="M99" s="771"/>
      <c r="N99" s="771"/>
      <c r="O99" s="778"/>
      <c r="P99" s="771"/>
      <c r="Q99" s="771"/>
      <c r="R99" s="771"/>
      <c r="S99" s="778"/>
    </row>
    <row r="100" spans="2:3" ht="15" thickBot="1">
      <c r="B100" s="468"/>
      <c r="C100" s="468"/>
    </row>
    <row r="101" spans="2:19" ht="15" thickBot="1">
      <c r="B101" s="468"/>
      <c r="C101" s="468"/>
      <c r="D101" s="812" t="s">
        <v>316</v>
      </c>
      <c r="E101" s="813"/>
      <c r="F101" s="813"/>
      <c r="G101" s="814"/>
      <c r="H101" s="774" t="s">
        <v>381</v>
      </c>
      <c r="I101" s="775"/>
      <c r="J101" s="775"/>
      <c r="K101" s="776"/>
      <c r="L101" s="774" t="s">
        <v>318</v>
      </c>
      <c r="M101" s="775"/>
      <c r="N101" s="775"/>
      <c r="O101" s="776"/>
      <c r="P101" s="774" t="s">
        <v>319</v>
      </c>
      <c r="Q101" s="775"/>
      <c r="R101" s="775"/>
      <c r="S101" s="776"/>
    </row>
    <row r="102" spans="2:19" ht="33.75" customHeight="1">
      <c r="B102" s="790" t="s">
        <v>382</v>
      </c>
      <c r="C102" s="805" t="s">
        <v>383</v>
      </c>
      <c r="D102" s="474" t="s">
        <v>384</v>
      </c>
      <c r="E102" s="473" t="s">
        <v>385</v>
      </c>
      <c r="F102" s="772" t="s">
        <v>386</v>
      </c>
      <c r="G102" s="773"/>
      <c r="H102" s="474" t="s">
        <v>384</v>
      </c>
      <c r="I102" s="473" t="s">
        <v>385</v>
      </c>
      <c r="J102" s="772" t="s">
        <v>386</v>
      </c>
      <c r="K102" s="773"/>
      <c r="L102" s="474" t="s">
        <v>384</v>
      </c>
      <c r="M102" s="473" t="s">
        <v>385</v>
      </c>
      <c r="N102" s="772" t="s">
        <v>386</v>
      </c>
      <c r="O102" s="773"/>
      <c r="P102" s="474" t="s">
        <v>384</v>
      </c>
      <c r="Q102" s="473" t="s">
        <v>385</v>
      </c>
      <c r="R102" s="772" t="s">
        <v>386</v>
      </c>
      <c r="S102" s="773"/>
    </row>
    <row r="103" spans="2:19" ht="30" customHeight="1">
      <c r="B103" s="791"/>
      <c r="C103" s="806"/>
      <c r="D103" s="176"/>
      <c r="E103" s="177"/>
      <c r="F103" s="815"/>
      <c r="G103" s="816"/>
      <c r="H103" s="178"/>
      <c r="I103" s="179"/>
      <c r="J103" s="779"/>
      <c r="K103" s="780"/>
      <c r="L103" s="178"/>
      <c r="M103" s="179"/>
      <c r="N103" s="779"/>
      <c r="O103" s="780"/>
      <c r="P103" s="178"/>
      <c r="Q103" s="179"/>
      <c r="R103" s="779"/>
      <c r="S103" s="780"/>
    </row>
    <row r="104" spans="2:19" ht="32.25" customHeight="1">
      <c r="B104" s="791"/>
      <c r="C104" s="790" t="s">
        <v>387</v>
      </c>
      <c r="D104" s="472" t="s">
        <v>384</v>
      </c>
      <c r="E104" s="465" t="s">
        <v>385</v>
      </c>
      <c r="F104" s="465" t="s">
        <v>388</v>
      </c>
      <c r="G104" s="471" t="s">
        <v>389</v>
      </c>
      <c r="H104" s="472" t="s">
        <v>384</v>
      </c>
      <c r="I104" s="465" t="s">
        <v>385</v>
      </c>
      <c r="J104" s="465" t="s">
        <v>388</v>
      </c>
      <c r="K104" s="471" t="s">
        <v>389</v>
      </c>
      <c r="L104" s="472" t="s">
        <v>384</v>
      </c>
      <c r="M104" s="465" t="s">
        <v>385</v>
      </c>
      <c r="N104" s="465" t="s">
        <v>388</v>
      </c>
      <c r="O104" s="471" t="s">
        <v>389</v>
      </c>
      <c r="P104" s="472" t="s">
        <v>384</v>
      </c>
      <c r="Q104" s="465" t="s">
        <v>385</v>
      </c>
      <c r="R104" s="465" t="s">
        <v>388</v>
      </c>
      <c r="S104" s="471" t="s">
        <v>389</v>
      </c>
    </row>
    <row r="105" spans="2:19" ht="27.75" customHeight="1">
      <c r="B105" s="791"/>
      <c r="C105" s="791"/>
      <c r="D105" s="176"/>
      <c r="E105" s="159"/>
      <c r="F105" s="169"/>
      <c r="G105" s="174"/>
      <c r="H105" s="178"/>
      <c r="I105" s="161"/>
      <c r="J105" s="171"/>
      <c r="K105" s="175"/>
      <c r="L105" s="178"/>
      <c r="M105" s="161"/>
      <c r="N105" s="171"/>
      <c r="O105" s="175"/>
      <c r="P105" s="178"/>
      <c r="Q105" s="161"/>
      <c r="R105" s="171"/>
      <c r="S105" s="175"/>
    </row>
    <row r="106" spans="2:19" ht="27.75" customHeight="1" outlineLevel="1">
      <c r="B106" s="791"/>
      <c r="C106" s="791"/>
      <c r="D106" s="472" t="s">
        <v>384</v>
      </c>
      <c r="E106" s="465" t="s">
        <v>385</v>
      </c>
      <c r="F106" s="465" t="s">
        <v>388</v>
      </c>
      <c r="G106" s="471" t="s">
        <v>389</v>
      </c>
      <c r="H106" s="472" t="s">
        <v>384</v>
      </c>
      <c r="I106" s="465" t="s">
        <v>385</v>
      </c>
      <c r="J106" s="465" t="s">
        <v>388</v>
      </c>
      <c r="K106" s="471" t="s">
        <v>389</v>
      </c>
      <c r="L106" s="472" t="s">
        <v>384</v>
      </c>
      <c r="M106" s="465" t="s">
        <v>385</v>
      </c>
      <c r="N106" s="465" t="s">
        <v>388</v>
      </c>
      <c r="O106" s="471" t="s">
        <v>389</v>
      </c>
      <c r="P106" s="472" t="s">
        <v>384</v>
      </c>
      <c r="Q106" s="465" t="s">
        <v>385</v>
      </c>
      <c r="R106" s="465" t="s">
        <v>388</v>
      </c>
      <c r="S106" s="471" t="s">
        <v>389</v>
      </c>
    </row>
    <row r="107" spans="2:19" ht="27.75" customHeight="1" outlineLevel="1">
      <c r="B107" s="791"/>
      <c r="C107" s="791"/>
      <c r="D107" s="176"/>
      <c r="E107" s="159"/>
      <c r="F107" s="169"/>
      <c r="G107" s="174"/>
      <c r="H107" s="178"/>
      <c r="I107" s="161"/>
      <c r="J107" s="171"/>
      <c r="K107" s="175"/>
      <c r="L107" s="178"/>
      <c r="M107" s="161"/>
      <c r="N107" s="171"/>
      <c r="O107" s="175"/>
      <c r="P107" s="178"/>
      <c r="Q107" s="161"/>
      <c r="R107" s="171"/>
      <c r="S107" s="175"/>
    </row>
    <row r="108" spans="2:19" ht="27.75" customHeight="1" outlineLevel="1">
      <c r="B108" s="791"/>
      <c r="C108" s="791"/>
      <c r="D108" s="472" t="s">
        <v>384</v>
      </c>
      <c r="E108" s="465" t="s">
        <v>385</v>
      </c>
      <c r="F108" s="465" t="s">
        <v>388</v>
      </c>
      <c r="G108" s="471" t="s">
        <v>389</v>
      </c>
      <c r="H108" s="472" t="s">
        <v>384</v>
      </c>
      <c r="I108" s="465" t="s">
        <v>385</v>
      </c>
      <c r="J108" s="465" t="s">
        <v>388</v>
      </c>
      <c r="K108" s="471" t="s">
        <v>389</v>
      </c>
      <c r="L108" s="472" t="s">
        <v>384</v>
      </c>
      <c r="M108" s="465" t="s">
        <v>385</v>
      </c>
      <c r="N108" s="465" t="s">
        <v>388</v>
      </c>
      <c r="O108" s="471" t="s">
        <v>389</v>
      </c>
      <c r="P108" s="472" t="s">
        <v>384</v>
      </c>
      <c r="Q108" s="465" t="s">
        <v>385</v>
      </c>
      <c r="R108" s="465" t="s">
        <v>388</v>
      </c>
      <c r="S108" s="471" t="s">
        <v>389</v>
      </c>
    </row>
    <row r="109" spans="2:19" ht="27.75" customHeight="1" outlineLevel="1">
      <c r="B109" s="791"/>
      <c r="C109" s="791"/>
      <c r="D109" s="176"/>
      <c r="E109" s="159"/>
      <c r="F109" s="169"/>
      <c r="G109" s="174"/>
      <c r="H109" s="178"/>
      <c r="I109" s="161"/>
      <c r="J109" s="171"/>
      <c r="K109" s="175"/>
      <c r="L109" s="178"/>
      <c r="M109" s="161"/>
      <c r="N109" s="171"/>
      <c r="O109" s="175"/>
      <c r="P109" s="178"/>
      <c r="Q109" s="161"/>
      <c r="R109" s="171"/>
      <c r="S109" s="175"/>
    </row>
    <row r="110" spans="2:19" ht="27.75" customHeight="1" outlineLevel="1">
      <c r="B110" s="791"/>
      <c r="C110" s="791"/>
      <c r="D110" s="472" t="s">
        <v>384</v>
      </c>
      <c r="E110" s="465" t="s">
        <v>385</v>
      </c>
      <c r="F110" s="465" t="s">
        <v>388</v>
      </c>
      <c r="G110" s="471" t="s">
        <v>389</v>
      </c>
      <c r="H110" s="472" t="s">
        <v>384</v>
      </c>
      <c r="I110" s="465" t="s">
        <v>385</v>
      </c>
      <c r="J110" s="465" t="s">
        <v>388</v>
      </c>
      <c r="K110" s="471" t="s">
        <v>389</v>
      </c>
      <c r="L110" s="472" t="s">
        <v>384</v>
      </c>
      <c r="M110" s="465" t="s">
        <v>385</v>
      </c>
      <c r="N110" s="465" t="s">
        <v>388</v>
      </c>
      <c r="O110" s="471" t="s">
        <v>389</v>
      </c>
      <c r="P110" s="472" t="s">
        <v>384</v>
      </c>
      <c r="Q110" s="465" t="s">
        <v>385</v>
      </c>
      <c r="R110" s="465" t="s">
        <v>388</v>
      </c>
      <c r="S110" s="471" t="s">
        <v>389</v>
      </c>
    </row>
    <row r="111" spans="2:19" ht="27.75" customHeight="1" outlineLevel="1">
      <c r="B111" s="792"/>
      <c r="C111" s="792"/>
      <c r="D111" s="176"/>
      <c r="E111" s="159"/>
      <c r="F111" s="169"/>
      <c r="G111" s="174"/>
      <c r="H111" s="178"/>
      <c r="I111" s="161"/>
      <c r="J111" s="171"/>
      <c r="K111" s="175"/>
      <c r="L111" s="178"/>
      <c r="M111" s="161"/>
      <c r="N111" s="171"/>
      <c r="O111" s="175"/>
      <c r="P111" s="178"/>
      <c r="Q111" s="161"/>
      <c r="R111" s="171"/>
      <c r="S111" s="175"/>
    </row>
    <row r="112" spans="2:19" ht="26.25" customHeight="1">
      <c r="B112" s="807" t="s">
        <v>390</v>
      </c>
      <c r="C112" s="810" t="s">
        <v>391</v>
      </c>
      <c r="D112" s="467" t="s">
        <v>392</v>
      </c>
      <c r="E112" s="467" t="s">
        <v>393</v>
      </c>
      <c r="F112" s="467" t="s">
        <v>315</v>
      </c>
      <c r="G112" s="469" t="s">
        <v>394</v>
      </c>
      <c r="H112" s="470" t="s">
        <v>392</v>
      </c>
      <c r="I112" s="467" t="s">
        <v>393</v>
      </c>
      <c r="J112" s="467" t="s">
        <v>315</v>
      </c>
      <c r="K112" s="469" t="s">
        <v>394</v>
      </c>
      <c r="L112" s="467" t="s">
        <v>392</v>
      </c>
      <c r="M112" s="467" t="s">
        <v>393</v>
      </c>
      <c r="N112" s="467" t="s">
        <v>315</v>
      </c>
      <c r="O112" s="469" t="s">
        <v>394</v>
      </c>
      <c r="P112" s="467" t="s">
        <v>392</v>
      </c>
      <c r="Q112" s="467" t="s">
        <v>393</v>
      </c>
      <c r="R112" s="467" t="s">
        <v>315</v>
      </c>
      <c r="S112" s="469" t="s">
        <v>394</v>
      </c>
    </row>
    <row r="113" spans="2:19" ht="32.25" customHeight="1">
      <c r="B113" s="808"/>
      <c r="C113" s="811"/>
      <c r="D113" s="158">
        <v>0</v>
      </c>
      <c r="E113" s="158" t="s">
        <v>457</v>
      </c>
      <c r="F113" s="158" t="s">
        <v>442</v>
      </c>
      <c r="G113" s="158" t="s">
        <v>554</v>
      </c>
      <c r="H113" s="438">
        <v>100</v>
      </c>
      <c r="I113" s="160" t="s">
        <v>457</v>
      </c>
      <c r="J113" s="160" t="s">
        <v>442</v>
      </c>
      <c r="K113" s="173" t="s">
        <v>554</v>
      </c>
      <c r="L113" s="160">
        <v>100</v>
      </c>
      <c r="M113" s="160" t="s">
        <v>457</v>
      </c>
      <c r="N113" s="160" t="s">
        <v>442</v>
      </c>
      <c r="O113" s="173" t="s">
        <v>554</v>
      </c>
      <c r="P113" s="160"/>
      <c r="Q113" s="160"/>
      <c r="R113" s="160"/>
      <c r="S113" s="173"/>
    </row>
    <row r="114" spans="2:19" ht="32.25" customHeight="1">
      <c r="B114" s="808"/>
      <c r="C114" s="807" t="s">
        <v>395</v>
      </c>
      <c r="D114" s="465" t="s">
        <v>396</v>
      </c>
      <c r="E114" s="768" t="s">
        <v>397</v>
      </c>
      <c r="F114" s="769"/>
      <c r="G114" s="464" t="s">
        <v>398</v>
      </c>
      <c r="H114" s="465" t="s">
        <v>396</v>
      </c>
      <c r="I114" s="768" t="s">
        <v>397</v>
      </c>
      <c r="J114" s="769"/>
      <c r="K114" s="464" t="s">
        <v>398</v>
      </c>
      <c r="L114" s="465" t="s">
        <v>396</v>
      </c>
      <c r="M114" s="768" t="s">
        <v>397</v>
      </c>
      <c r="N114" s="769"/>
      <c r="O114" s="464" t="s">
        <v>398</v>
      </c>
      <c r="P114" s="465" t="s">
        <v>396</v>
      </c>
      <c r="Q114" s="465" t="s">
        <v>397</v>
      </c>
      <c r="R114" s="768" t="s">
        <v>397</v>
      </c>
      <c r="S114" s="769"/>
    </row>
    <row r="115" spans="2:19" ht="23.25" customHeight="1">
      <c r="B115" s="808"/>
      <c r="C115" s="808"/>
      <c r="D115" s="180">
        <v>0</v>
      </c>
      <c r="E115" s="795" t="s">
        <v>442</v>
      </c>
      <c r="F115" s="796"/>
      <c r="G115" s="150"/>
      <c r="H115" s="181">
        <v>350</v>
      </c>
      <c r="I115" s="766" t="s">
        <v>442</v>
      </c>
      <c r="J115" s="767"/>
      <c r="K115" s="167"/>
      <c r="L115" s="181">
        <v>100</v>
      </c>
      <c r="M115" s="766" t="s">
        <v>442</v>
      </c>
      <c r="N115" s="767"/>
      <c r="O115" s="153"/>
      <c r="P115" s="181"/>
      <c r="Q115" s="151"/>
      <c r="R115" s="766"/>
      <c r="S115" s="767"/>
    </row>
    <row r="116" spans="2:19" ht="23.25" customHeight="1" outlineLevel="1">
      <c r="B116" s="808"/>
      <c r="C116" s="808"/>
      <c r="D116" s="465" t="s">
        <v>396</v>
      </c>
      <c r="E116" s="768" t="s">
        <v>397</v>
      </c>
      <c r="F116" s="769"/>
      <c r="G116" s="464" t="s">
        <v>398</v>
      </c>
      <c r="H116" s="465" t="s">
        <v>396</v>
      </c>
      <c r="I116" s="768" t="s">
        <v>397</v>
      </c>
      <c r="J116" s="769"/>
      <c r="K116" s="464" t="s">
        <v>398</v>
      </c>
      <c r="L116" s="465" t="s">
        <v>396</v>
      </c>
      <c r="M116" s="768" t="s">
        <v>397</v>
      </c>
      <c r="N116" s="769"/>
      <c r="O116" s="464" t="s">
        <v>398</v>
      </c>
      <c r="P116" s="465" t="s">
        <v>396</v>
      </c>
      <c r="Q116" s="465" t="s">
        <v>397</v>
      </c>
      <c r="R116" s="768" t="s">
        <v>397</v>
      </c>
      <c r="S116" s="769"/>
    </row>
    <row r="117" spans="2:19" ht="23.25" customHeight="1" outlineLevel="1">
      <c r="B117" s="808"/>
      <c r="C117" s="808"/>
      <c r="D117" s="180"/>
      <c r="E117" s="795"/>
      <c r="F117" s="796"/>
      <c r="G117" s="150"/>
      <c r="H117" s="181"/>
      <c r="I117" s="766"/>
      <c r="J117" s="767"/>
      <c r="K117" s="153"/>
      <c r="L117" s="181"/>
      <c r="M117" s="766"/>
      <c r="N117" s="767"/>
      <c r="O117" s="153"/>
      <c r="P117" s="181"/>
      <c r="Q117" s="151"/>
      <c r="R117" s="766"/>
      <c r="S117" s="767"/>
    </row>
    <row r="118" spans="2:19" ht="23.25" customHeight="1" outlineLevel="1">
      <c r="B118" s="808"/>
      <c r="C118" s="808"/>
      <c r="D118" s="465" t="s">
        <v>396</v>
      </c>
      <c r="E118" s="768" t="s">
        <v>397</v>
      </c>
      <c r="F118" s="769"/>
      <c r="G118" s="464" t="s">
        <v>398</v>
      </c>
      <c r="H118" s="465" t="s">
        <v>396</v>
      </c>
      <c r="I118" s="768" t="s">
        <v>397</v>
      </c>
      <c r="J118" s="769"/>
      <c r="K118" s="464" t="s">
        <v>398</v>
      </c>
      <c r="L118" s="465" t="s">
        <v>396</v>
      </c>
      <c r="M118" s="768" t="s">
        <v>397</v>
      </c>
      <c r="N118" s="769"/>
      <c r="O118" s="464" t="s">
        <v>398</v>
      </c>
      <c r="P118" s="465" t="s">
        <v>396</v>
      </c>
      <c r="Q118" s="465" t="s">
        <v>397</v>
      </c>
      <c r="R118" s="768" t="s">
        <v>397</v>
      </c>
      <c r="S118" s="769"/>
    </row>
    <row r="119" spans="2:19" ht="23.25" customHeight="1" outlineLevel="1">
      <c r="B119" s="808"/>
      <c r="C119" s="808"/>
      <c r="D119" s="180"/>
      <c r="E119" s="795"/>
      <c r="F119" s="796"/>
      <c r="G119" s="150"/>
      <c r="H119" s="181"/>
      <c r="I119" s="766"/>
      <c r="J119" s="767"/>
      <c r="K119" s="153"/>
      <c r="L119" s="181"/>
      <c r="M119" s="766"/>
      <c r="N119" s="767"/>
      <c r="O119" s="153"/>
      <c r="P119" s="181"/>
      <c r="Q119" s="151"/>
      <c r="R119" s="766"/>
      <c r="S119" s="767"/>
    </row>
    <row r="120" spans="2:19" ht="23.25" customHeight="1" outlineLevel="1">
      <c r="B120" s="808"/>
      <c r="C120" s="808"/>
      <c r="D120" s="465" t="s">
        <v>396</v>
      </c>
      <c r="E120" s="768" t="s">
        <v>397</v>
      </c>
      <c r="F120" s="769"/>
      <c r="G120" s="464" t="s">
        <v>398</v>
      </c>
      <c r="H120" s="465" t="s">
        <v>396</v>
      </c>
      <c r="I120" s="768" t="s">
        <v>397</v>
      </c>
      <c r="J120" s="769"/>
      <c r="K120" s="464" t="s">
        <v>398</v>
      </c>
      <c r="L120" s="465" t="s">
        <v>396</v>
      </c>
      <c r="M120" s="768" t="s">
        <v>397</v>
      </c>
      <c r="N120" s="769"/>
      <c r="O120" s="464" t="s">
        <v>398</v>
      </c>
      <c r="P120" s="465" t="s">
        <v>396</v>
      </c>
      <c r="Q120" s="465" t="s">
        <v>397</v>
      </c>
      <c r="R120" s="768" t="s">
        <v>397</v>
      </c>
      <c r="S120" s="769"/>
    </row>
    <row r="121" spans="2:19" ht="23.25" customHeight="1" outlineLevel="1">
      <c r="B121" s="809"/>
      <c r="C121" s="809"/>
      <c r="D121" s="180"/>
      <c r="E121" s="795"/>
      <c r="F121" s="796"/>
      <c r="G121" s="150"/>
      <c r="H121" s="181"/>
      <c r="I121" s="766"/>
      <c r="J121" s="767"/>
      <c r="K121" s="153"/>
      <c r="L121" s="181"/>
      <c r="M121" s="766"/>
      <c r="N121" s="767"/>
      <c r="O121" s="153"/>
      <c r="P121" s="181"/>
      <c r="Q121" s="151"/>
      <c r="R121" s="766"/>
      <c r="S121" s="767"/>
    </row>
    <row r="122" spans="2:3" ht="15" thickBot="1">
      <c r="B122" s="468"/>
      <c r="C122" s="468"/>
    </row>
    <row r="123" spans="2:19" ht="15" thickBot="1">
      <c r="B123" s="468"/>
      <c r="C123" s="468"/>
      <c r="D123" s="812" t="s">
        <v>316</v>
      </c>
      <c r="E123" s="813"/>
      <c r="F123" s="813"/>
      <c r="G123" s="814"/>
      <c r="H123" s="812" t="s">
        <v>317</v>
      </c>
      <c r="I123" s="813"/>
      <c r="J123" s="813"/>
      <c r="K123" s="814"/>
      <c r="L123" s="813" t="s">
        <v>318</v>
      </c>
      <c r="M123" s="813"/>
      <c r="N123" s="813"/>
      <c r="O123" s="813"/>
      <c r="P123" s="812" t="s">
        <v>319</v>
      </c>
      <c r="Q123" s="813"/>
      <c r="R123" s="813"/>
      <c r="S123" s="814"/>
    </row>
    <row r="124" spans="2:19" ht="14.25">
      <c r="B124" s="805" t="s">
        <v>399</v>
      </c>
      <c r="C124" s="805" t="s">
        <v>400</v>
      </c>
      <c r="D124" s="772" t="s">
        <v>401</v>
      </c>
      <c r="E124" s="797"/>
      <c r="F124" s="797"/>
      <c r="G124" s="773"/>
      <c r="H124" s="772" t="s">
        <v>401</v>
      </c>
      <c r="I124" s="797"/>
      <c r="J124" s="797"/>
      <c r="K124" s="773"/>
      <c r="L124" s="772" t="s">
        <v>401</v>
      </c>
      <c r="M124" s="797"/>
      <c r="N124" s="797"/>
      <c r="O124" s="773"/>
      <c r="P124" s="772" t="s">
        <v>401</v>
      </c>
      <c r="Q124" s="797"/>
      <c r="R124" s="797"/>
      <c r="S124" s="773"/>
    </row>
    <row r="125" spans="2:19" ht="45" customHeight="1">
      <c r="B125" s="806"/>
      <c r="C125" s="806"/>
      <c r="D125" s="798"/>
      <c r="E125" s="799"/>
      <c r="F125" s="799"/>
      <c r="G125" s="800"/>
      <c r="H125" s="801"/>
      <c r="I125" s="802"/>
      <c r="J125" s="802"/>
      <c r="K125" s="803"/>
      <c r="L125" s="801"/>
      <c r="M125" s="802"/>
      <c r="N125" s="802"/>
      <c r="O125" s="803"/>
      <c r="P125" s="801"/>
      <c r="Q125" s="802"/>
      <c r="R125" s="802"/>
      <c r="S125" s="803"/>
    </row>
    <row r="126" spans="2:19" ht="32.25" customHeight="1">
      <c r="B126" s="793" t="s">
        <v>402</v>
      </c>
      <c r="C126" s="793" t="s">
        <v>403</v>
      </c>
      <c r="D126" s="467" t="s">
        <v>404</v>
      </c>
      <c r="E126" s="466" t="s">
        <v>315</v>
      </c>
      <c r="F126" s="465" t="s">
        <v>337</v>
      </c>
      <c r="G126" s="464" t="s">
        <v>354</v>
      </c>
      <c r="H126" s="467" t="s">
        <v>404</v>
      </c>
      <c r="I126" s="466" t="s">
        <v>315</v>
      </c>
      <c r="J126" s="465" t="s">
        <v>337</v>
      </c>
      <c r="K126" s="464" t="s">
        <v>354</v>
      </c>
      <c r="L126" s="467" t="s">
        <v>404</v>
      </c>
      <c r="M126" s="466" t="s">
        <v>315</v>
      </c>
      <c r="N126" s="465" t="s">
        <v>337</v>
      </c>
      <c r="O126" s="464" t="s">
        <v>354</v>
      </c>
      <c r="P126" s="467" t="s">
        <v>404</v>
      </c>
      <c r="Q126" s="466" t="s">
        <v>315</v>
      </c>
      <c r="R126" s="465" t="s">
        <v>337</v>
      </c>
      <c r="S126" s="464" t="s">
        <v>354</v>
      </c>
    </row>
    <row r="127" spans="2:19" ht="23.25" customHeight="1">
      <c r="B127" s="804"/>
      <c r="C127" s="794"/>
      <c r="D127" s="158"/>
      <c r="E127" s="182"/>
      <c r="F127" s="149"/>
      <c r="G127" s="172"/>
      <c r="H127" s="160"/>
      <c r="I127" s="190"/>
      <c r="J127" s="160"/>
      <c r="K127" s="440"/>
      <c r="L127" s="160"/>
      <c r="M127" s="190"/>
      <c r="N127" s="160"/>
      <c r="O127" s="440"/>
      <c r="P127" s="160"/>
      <c r="Q127" s="190"/>
      <c r="R127" s="160"/>
      <c r="S127" s="440"/>
    </row>
    <row r="128" spans="2:19" ht="29.25" customHeight="1">
      <c r="B128" s="804"/>
      <c r="C128" s="793" t="s">
        <v>405</v>
      </c>
      <c r="D128" s="465" t="s">
        <v>406</v>
      </c>
      <c r="E128" s="768" t="s">
        <v>407</v>
      </c>
      <c r="F128" s="769"/>
      <c r="G128" s="464" t="s">
        <v>408</v>
      </c>
      <c r="H128" s="465" t="s">
        <v>406</v>
      </c>
      <c r="I128" s="768" t="s">
        <v>407</v>
      </c>
      <c r="J128" s="769"/>
      <c r="K128" s="464" t="s">
        <v>408</v>
      </c>
      <c r="L128" s="465" t="s">
        <v>406</v>
      </c>
      <c r="M128" s="768" t="s">
        <v>407</v>
      </c>
      <c r="N128" s="769"/>
      <c r="O128" s="464" t="s">
        <v>408</v>
      </c>
      <c r="P128" s="465" t="s">
        <v>406</v>
      </c>
      <c r="Q128" s="768" t="s">
        <v>407</v>
      </c>
      <c r="R128" s="769"/>
      <c r="S128" s="464" t="s">
        <v>408</v>
      </c>
    </row>
    <row r="129" spans="2:19" ht="39" customHeight="1">
      <c r="B129" s="794"/>
      <c r="C129" s="794"/>
      <c r="D129" s="180"/>
      <c r="E129" s="795"/>
      <c r="F129" s="796"/>
      <c r="G129" s="150"/>
      <c r="H129" s="181"/>
      <c r="I129" s="766"/>
      <c r="J129" s="767"/>
      <c r="K129" s="153"/>
      <c r="L129" s="181"/>
      <c r="M129" s="766"/>
      <c r="N129" s="767"/>
      <c r="O129" s="153"/>
      <c r="P129" s="181"/>
      <c r="Q129" s="766"/>
      <c r="R129" s="767"/>
      <c r="S129" s="153"/>
    </row>
    <row r="133" ht="14.25" hidden="1"/>
    <row r="134" ht="14.25" hidden="1"/>
    <row r="135" ht="14.25" hidden="1">
      <c r="D135" t="s">
        <v>409</v>
      </c>
    </row>
    <row r="136" spans="4:9" ht="14.25" hidden="1">
      <c r="D136" t="s">
        <v>410</v>
      </c>
      <c r="E136" t="s">
        <v>411</v>
      </c>
      <c r="F136" t="s">
        <v>412</v>
      </c>
      <c r="H136" t="s">
        <v>413</v>
      </c>
      <c r="I136" t="s">
        <v>414</v>
      </c>
    </row>
    <row r="137" spans="4:9" ht="14.25" hidden="1">
      <c r="D137" t="s">
        <v>415</v>
      </c>
      <c r="E137" t="s">
        <v>416</v>
      </c>
      <c r="F137" t="s">
        <v>417</v>
      </c>
      <c r="H137" t="s">
        <v>418</v>
      </c>
      <c r="I137" t="s">
        <v>419</v>
      </c>
    </row>
    <row r="138" spans="4:9" ht="14.25" hidden="1">
      <c r="D138" t="s">
        <v>420</v>
      </c>
      <c r="E138" t="s">
        <v>421</v>
      </c>
      <c r="F138" t="s">
        <v>422</v>
      </c>
      <c r="H138" t="s">
        <v>423</v>
      </c>
      <c r="I138" t="s">
        <v>424</v>
      </c>
    </row>
    <row r="139" spans="4:11" ht="14.25" hidden="1">
      <c r="D139" t="s">
        <v>425</v>
      </c>
      <c r="F139" t="s">
        <v>426</v>
      </c>
      <c r="G139" t="s">
        <v>427</v>
      </c>
      <c r="H139" t="s">
        <v>428</v>
      </c>
      <c r="I139" t="s">
        <v>429</v>
      </c>
      <c r="K139" t="s">
        <v>430</v>
      </c>
    </row>
    <row r="140" spans="4:12" ht="14.25" hidden="1">
      <c r="D140" t="s">
        <v>431</v>
      </c>
      <c r="F140" t="s">
        <v>432</v>
      </c>
      <c r="G140" t="s">
        <v>433</v>
      </c>
      <c r="H140" t="s">
        <v>434</v>
      </c>
      <c r="I140" t="s">
        <v>435</v>
      </c>
      <c r="K140" t="s">
        <v>436</v>
      </c>
      <c r="L140" t="s">
        <v>437</v>
      </c>
    </row>
    <row r="141" spans="4:12" ht="14.25" hidden="1">
      <c r="D141" t="s">
        <v>438</v>
      </c>
      <c r="E141" s="183" t="s">
        <v>439</v>
      </c>
      <c r="G141" t="s">
        <v>440</v>
      </c>
      <c r="H141" t="s">
        <v>441</v>
      </c>
      <c r="K141" t="s">
        <v>442</v>
      </c>
      <c r="L141" t="s">
        <v>443</v>
      </c>
    </row>
    <row r="142" spans="4:12" ht="14.25" hidden="1">
      <c r="D142" t="s">
        <v>444</v>
      </c>
      <c r="E142" s="184" t="s">
        <v>445</v>
      </c>
      <c r="K142" t="s">
        <v>446</v>
      </c>
      <c r="L142" t="s">
        <v>447</v>
      </c>
    </row>
    <row r="143" spans="5:12" ht="14.25" hidden="1">
      <c r="E143" s="185" t="s">
        <v>448</v>
      </c>
      <c r="H143" t="s">
        <v>449</v>
      </c>
      <c r="K143" t="s">
        <v>450</v>
      </c>
      <c r="L143" t="s">
        <v>451</v>
      </c>
    </row>
    <row r="144" spans="8:12" ht="14.25" hidden="1">
      <c r="H144" t="s">
        <v>452</v>
      </c>
      <c r="K144" t="s">
        <v>453</v>
      </c>
      <c r="L144" t="s">
        <v>454</v>
      </c>
    </row>
    <row r="145" spans="8:12" ht="14.25" hidden="1">
      <c r="H145" t="s">
        <v>455</v>
      </c>
      <c r="K145" t="s">
        <v>456</v>
      </c>
      <c r="L145" t="s">
        <v>457</v>
      </c>
    </row>
    <row r="146" spans="2:12" ht="14.25" hidden="1">
      <c r="B146" t="s">
        <v>458</v>
      </c>
      <c r="C146" t="s">
        <v>459</v>
      </c>
      <c r="D146" t="s">
        <v>458</v>
      </c>
      <c r="G146" t="s">
        <v>460</v>
      </c>
      <c r="H146" t="s">
        <v>461</v>
      </c>
      <c r="J146" t="s">
        <v>282</v>
      </c>
      <c r="K146" t="s">
        <v>462</v>
      </c>
      <c r="L146" t="s">
        <v>463</v>
      </c>
    </row>
    <row r="147" spans="2:11" ht="14.25" hidden="1">
      <c r="B147">
        <v>1</v>
      </c>
      <c r="C147" t="s">
        <v>464</v>
      </c>
      <c r="D147" t="s">
        <v>465</v>
      </c>
      <c r="E147" t="s">
        <v>354</v>
      </c>
      <c r="F147" t="s">
        <v>11</v>
      </c>
      <c r="G147" t="s">
        <v>466</v>
      </c>
      <c r="H147" t="s">
        <v>467</v>
      </c>
      <c r="J147" t="s">
        <v>442</v>
      </c>
      <c r="K147" t="s">
        <v>468</v>
      </c>
    </row>
    <row r="148" spans="2:11" ht="14.25" hidden="1">
      <c r="B148">
        <v>2</v>
      </c>
      <c r="C148" t="s">
        <v>469</v>
      </c>
      <c r="D148" t="s">
        <v>470</v>
      </c>
      <c r="E148" t="s">
        <v>337</v>
      </c>
      <c r="F148" t="s">
        <v>18</v>
      </c>
      <c r="G148" t="s">
        <v>471</v>
      </c>
      <c r="J148" t="s">
        <v>472</v>
      </c>
      <c r="K148" t="s">
        <v>473</v>
      </c>
    </row>
    <row r="149" spans="2:11" ht="14.25" hidden="1">
      <c r="B149">
        <v>3</v>
      </c>
      <c r="C149" t="s">
        <v>474</v>
      </c>
      <c r="D149" t="s">
        <v>475</v>
      </c>
      <c r="E149" t="s">
        <v>315</v>
      </c>
      <c r="G149" t="s">
        <v>476</v>
      </c>
      <c r="J149" t="s">
        <v>477</v>
      </c>
      <c r="K149" t="s">
        <v>478</v>
      </c>
    </row>
    <row r="150" spans="2:11" ht="14.25" hidden="1">
      <c r="B150">
        <v>4</v>
      </c>
      <c r="C150" t="s">
        <v>467</v>
      </c>
      <c r="H150" t="s">
        <v>479</v>
      </c>
      <c r="I150" t="s">
        <v>480</v>
      </c>
      <c r="J150" t="s">
        <v>481</v>
      </c>
      <c r="K150" t="s">
        <v>482</v>
      </c>
    </row>
    <row r="151" spans="4:11" ht="14.25" hidden="1">
      <c r="D151" t="s">
        <v>476</v>
      </c>
      <c r="H151" t="s">
        <v>483</v>
      </c>
      <c r="I151" t="s">
        <v>484</v>
      </c>
      <c r="J151" t="s">
        <v>485</v>
      </c>
      <c r="K151" t="s">
        <v>486</v>
      </c>
    </row>
    <row r="152" spans="4:11" ht="14.25" hidden="1">
      <c r="D152" t="s">
        <v>487</v>
      </c>
      <c r="H152" t="s">
        <v>488</v>
      </c>
      <c r="I152" t="s">
        <v>489</v>
      </c>
      <c r="J152" t="s">
        <v>490</v>
      </c>
      <c r="K152" t="s">
        <v>491</v>
      </c>
    </row>
    <row r="153" spans="4:11" ht="14.25" hidden="1">
      <c r="D153" t="s">
        <v>492</v>
      </c>
      <c r="H153" t="s">
        <v>493</v>
      </c>
      <c r="J153" t="s">
        <v>494</v>
      </c>
      <c r="K153" t="s">
        <v>495</v>
      </c>
    </row>
    <row r="154" spans="8:10" ht="14.25" hidden="1">
      <c r="H154" t="s">
        <v>496</v>
      </c>
      <c r="J154" t="s">
        <v>497</v>
      </c>
    </row>
    <row r="155" spans="4:11" ht="57.75" hidden="1">
      <c r="D155" s="288" t="s">
        <v>498</v>
      </c>
      <c r="E155" t="s">
        <v>499</v>
      </c>
      <c r="F155" t="s">
        <v>500</v>
      </c>
      <c r="G155" t="s">
        <v>501</v>
      </c>
      <c r="H155" t="s">
        <v>502</v>
      </c>
      <c r="I155" t="s">
        <v>503</v>
      </c>
      <c r="J155" t="s">
        <v>504</v>
      </c>
      <c r="K155" t="s">
        <v>505</v>
      </c>
    </row>
    <row r="156" spans="2:11" ht="72" hidden="1">
      <c r="B156" t="s">
        <v>608</v>
      </c>
      <c r="C156" t="s">
        <v>607</v>
      </c>
      <c r="D156" s="288" t="s">
        <v>506</v>
      </c>
      <c r="E156" t="s">
        <v>507</v>
      </c>
      <c r="F156" t="s">
        <v>508</v>
      </c>
      <c r="G156" t="s">
        <v>509</v>
      </c>
      <c r="H156" t="s">
        <v>510</v>
      </c>
      <c r="I156" t="s">
        <v>511</v>
      </c>
      <c r="J156" t="s">
        <v>512</v>
      </c>
      <c r="K156" t="s">
        <v>513</v>
      </c>
    </row>
    <row r="157" spans="2:11" ht="43.5" hidden="1">
      <c r="B157" t="s">
        <v>609</v>
      </c>
      <c r="C157" t="s">
        <v>606</v>
      </c>
      <c r="D157" s="288" t="s">
        <v>514</v>
      </c>
      <c r="E157" t="s">
        <v>515</v>
      </c>
      <c r="F157" t="s">
        <v>516</v>
      </c>
      <c r="G157" t="s">
        <v>517</v>
      </c>
      <c r="H157" t="s">
        <v>518</v>
      </c>
      <c r="I157" t="s">
        <v>519</v>
      </c>
      <c r="J157" t="s">
        <v>520</v>
      </c>
      <c r="K157" t="s">
        <v>521</v>
      </c>
    </row>
    <row r="158" spans="2:11" ht="14.25" hidden="1">
      <c r="B158" t="s">
        <v>610</v>
      </c>
      <c r="C158" t="s">
        <v>605</v>
      </c>
      <c r="F158" t="s">
        <v>522</v>
      </c>
      <c r="G158" t="s">
        <v>523</v>
      </c>
      <c r="H158" t="s">
        <v>524</v>
      </c>
      <c r="I158" t="s">
        <v>525</v>
      </c>
      <c r="J158" t="s">
        <v>526</v>
      </c>
      <c r="K158" t="s">
        <v>527</v>
      </c>
    </row>
    <row r="159" spans="2:11" ht="14.25" hidden="1">
      <c r="B159" t="s">
        <v>611</v>
      </c>
      <c r="G159" t="s">
        <v>528</v>
      </c>
      <c r="H159" t="s">
        <v>529</v>
      </c>
      <c r="I159" t="s">
        <v>530</v>
      </c>
      <c r="J159" t="s">
        <v>531</v>
      </c>
      <c r="K159" t="s">
        <v>532</v>
      </c>
    </row>
    <row r="160" spans="3:10" ht="14.25" hidden="1">
      <c r="C160" t="s">
        <v>533</v>
      </c>
      <c r="J160" t="s">
        <v>534</v>
      </c>
    </row>
    <row r="161" spans="3:10" ht="14.25" hidden="1">
      <c r="C161" t="s">
        <v>535</v>
      </c>
      <c r="I161" t="s">
        <v>536</v>
      </c>
      <c r="J161" t="s">
        <v>537</v>
      </c>
    </row>
    <row r="162" spans="2:10" ht="14.25" hidden="1">
      <c r="B162" s="191" t="s">
        <v>612</v>
      </c>
      <c r="C162" t="s">
        <v>538</v>
      </c>
      <c r="I162" t="s">
        <v>539</v>
      </c>
      <c r="J162" t="s">
        <v>540</v>
      </c>
    </row>
    <row r="163" spans="2:10" ht="14.25" hidden="1">
      <c r="B163" s="191" t="s">
        <v>29</v>
      </c>
      <c r="C163" t="s">
        <v>541</v>
      </c>
      <c r="D163" t="s">
        <v>542</v>
      </c>
      <c r="E163" t="s">
        <v>543</v>
      </c>
      <c r="I163" t="s">
        <v>544</v>
      </c>
      <c r="J163" t="s">
        <v>282</v>
      </c>
    </row>
    <row r="164" spans="2:9" ht="14.25" hidden="1">
      <c r="B164" s="191" t="s">
        <v>16</v>
      </c>
      <c r="D164" t="s">
        <v>545</v>
      </c>
      <c r="E164" t="s">
        <v>546</v>
      </c>
      <c r="H164" t="s">
        <v>418</v>
      </c>
      <c r="I164" t="s">
        <v>547</v>
      </c>
    </row>
    <row r="165" spans="2:10" ht="14.25" hidden="1">
      <c r="B165" s="191" t="s">
        <v>34</v>
      </c>
      <c r="D165" t="s">
        <v>548</v>
      </c>
      <c r="E165" t="s">
        <v>549</v>
      </c>
      <c r="H165" t="s">
        <v>428</v>
      </c>
      <c r="I165" t="s">
        <v>550</v>
      </c>
      <c r="J165" t="s">
        <v>551</v>
      </c>
    </row>
    <row r="166" spans="2:10" ht="14.25" hidden="1">
      <c r="B166" s="191" t="s">
        <v>613</v>
      </c>
      <c r="C166" t="s">
        <v>552</v>
      </c>
      <c r="D166" t="s">
        <v>553</v>
      </c>
      <c r="H166" t="s">
        <v>434</v>
      </c>
      <c r="I166" t="s">
        <v>554</v>
      </c>
      <c r="J166" t="s">
        <v>555</v>
      </c>
    </row>
    <row r="167" spans="2:9" ht="14.25" hidden="1">
      <c r="B167" s="191" t="s">
        <v>614</v>
      </c>
      <c r="C167" t="s">
        <v>556</v>
      </c>
      <c r="H167" t="s">
        <v>441</v>
      </c>
      <c r="I167" t="s">
        <v>557</v>
      </c>
    </row>
    <row r="168" spans="2:9" ht="14.25" hidden="1">
      <c r="B168" s="191" t="s">
        <v>615</v>
      </c>
      <c r="C168" t="s">
        <v>558</v>
      </c>
      <c r="E168" t="s">
        <v>559</v>
      </c>
      <c r="H168" t="s">
        <v>560</v>
      </c>
      <c r="I168" t="s">
        <v>561</v>
      </c>
    </row>
    <row r="169" spans="2:9" ht="14.25" hidden="1">
      <c r="B169" s="191" t="s">
        <v>616</v>
      </c>
      <c r="C169" t="s">
        <v>562</v>
      </c>
      <c r="E169" t="s">
        <v>563</v>
      </c>
      <c r="H169" t="s">
        <v>564</v>
      </c>
      <c r="I169" t="s">
        <v>565</v>
      </c>
    </row>
    <row r="170" spans="2:9" ht="14.25" hidden="1">
      <c r="B170" s="191" t="s">
        <v>617</v>
      </c>
      <c r="C170" t="s">
        <v>566</v>
      </c>
      <c r="E170" t="s">
        <v>567</v>
      </c>
      <c r="H170" t="s">
        <v>568</v>
      </c>
      <c r="I170" t="s">
        <v>569</v>
      </c>
    </row>
    <row r="171" spans="2:9" ht="14.25" hidden="1">
      <c r="B171" s="191" t="s">
        <v>618</v>
      </c>
      <c r="C171" t="s">
        <v>570</v>
      </c>
      <c r="E171" t="s">
        <v>571</v>
      </c>
      <c r="H171" t="s">
        <v>572</v>
      </c>
      <c r="I171" t="s">
        <v>573</v>
      </c>
    </row>
    <row r="172" spans="2:9" ht="14.25" hidden="1">
      <c r="B172" s="191" t="s">
        <v>619</v>
      </c>
      <c r="C172" t="s">
        <v>574</v>
      </c>
      <c r="E172" t="s">
        <v>575</v>
      </c>
      <c r="H172" t="s">
        <v>576</v>
      </c>
      <c r="I172" t="s">
        <v>577</v>
      </c>
    </row>
    <row r="173" spans="2:9" ht="14.25" hidden="1">
      <c r="B173" s="191" t="s">
        <v>620</v>
      </c>
      <c r="C173" t="s">
        <v>282</v>
      </c>
      <c r="E173" t="s">
        <v>578</v>
      </c>
      <c r="H173" t="s">
        <v>579</v>
      </c>
      <c r="I173" t="s">
        <v>580</v>
      </c>
    </row>
    <row r="174" spans="2:9" ht="14.25" hidden="1">
      <c r="B174" s="191" t="s">
        <v>621</v>
      </c>
      <c r="E174" t="s">
        <v>581</v>
      </c>
      <c r="H174" t="s">
        <v>582</v>
      </c>
      <c r="I174" t="s">
        <v>583</v>
      </c>
    </row>
    <row r="175" spans="2:9" ht="14.25" hidden="1">
      <c r="B175" s="191" t="s">
        <v>622</v>
      </c>
      <c r="E175" t="s">
        <v>584</v>
      </c>
      <c r="H175" t="s">
        <v>585</v>
      </c>
      <c r="I175" t="s">
        <v>586</v>
      </c>
    </row>
    <row r="176" spans="2:9" ht="14.25" hidden="1">
      <c r="B176" s="191" t="s">
        <v>623</v>
      </c>
      <c r="E176" t="s">
        <v>587</v>
      </c>
      <c r="H176" t="s">
        <v>588</v>
      </c>
      <c r="I176" t="s">
        <v>589</v>
      </c>
    </row>
    <row r="177" spans="2:9" ht="14.25" hidden="1">
      <c r="B177" s="191" t="s">
        <v>624</v>
      </c>
      <c r="H177" t="s">
        <v>590</v>
      </c>
      <c r="I177" t="s">
        <v>591</v>
      </c>
    </row>
    <row r="178" spans="2:8" ht="14.25" hidden="1">
      <c r="B178" s="191" t="s">
        <v>625</v>
      </c>
      <c r="H178" t="s">
        <v>592</v>
      </c>
    </row>
    <row r="179" spans="2:8" ht="14.25" hidden="1">
      <c r="B179" s="191" t="s">
        <v>626</v>
      </c>
      <c r="H179" t="s">
        <v>593</v>
      </c>
    </row>
    <row r="180" spans="2:8" ht="14.25" hidden="1">
      <c r="B180" s="191" t="s">
        <v>627</v>
      </c>
      <c r="H180" t="s">
        <v>594</v>
      </c>
    </row>
    <row r="181" spans="2:8" ht="14.25" hidden="1">
      <c r="B181" s="191" t="s">
        <v>628</v>
      </c>
      <c r="H181" t="s">
        <v>595</v>
      </c>
    </row>
    <row r="182" spans="2:8" ht="14.25" hidden="1">
      <c r="B182" s="191" t="s">
        <v>629</v>
      </c>
      <c r="D182" t="s">
        <v>596</v>
      </c>
      <c r="H182" t="s">
        <v>597</v>
      </c>
    </row>
    <row r="183" spans="2:8" ht="14.25" hidden="1">
      <c r="B183" s="191" t="s">
        <v>630</v>
      </c>
      <c r="D183" t="s">
        <v>598</v>
      </c>
      <c r="H183" t="s">
        <v>599</v>
      </c>
    </row>
    <row r="184" spans="2:8" ht="14.25" hidden="1">
      <c r="B184" s="191" t="s">
        <v>631</v>
      </c>
      <c r="D184" t="s">
        <v>600</v>
      </c>
      <c r="H184" t="s">
        <v>601</v>
      </c>
    </row>
    <row r="185" spans="2:8" ht="14.25" hidden="1">
      <c r="B185" s="191" t="s">
        <v>632</v>
      </c>
      <c r="D185" t="s">
        <v>598</v>
      </c>
      <c r="H185" t="s">
        <v>602</v>
      </c>
    </row>
    <row r="186" spans="2:4" ht="14.25" hidden="1">
      <c r="B186" s="191" t="s">
        <v>633</v>
      </c>
      <c r="D186" t="s">
        <v>603</v>
      </c>
    </row>
    <row r="187" spans="2:4" ht="14.25" hidden="1">
      <c r="B187" s="191" t="s">
        <v>634</v>
      </c>
      <c r="D187" t="s">
        <v>598</v>
      </c>
    </row>
    <row r="188" ht="14.25" hidden="1">
      <c r="B188" s="191" t="s">
        <v>635</v>
      </c>
    </row>
    <row r="189" ht="14.25" hidden="1">
      <c r="B189" s="191" t="s">
        <v>636</v>
      </c>
    </row>
    <row r="190" ht="14.25" hidden="1">
      <c r="B190" s="191" t="s">
        <v>637</v>
      </c>
    </row>
    <row r="191" ht="14.25" hidden="1">
      <c r="B191" s="191" t="s">
        <v>638</v>
      </c>
    </row>
    <row r="192" ht="14.25" hidden="1">
      <c r="B192" s="191" t="s">
        <v>639</v>
      </c>
    </row>
    <row r="193" ht="14.25" hidden="1">
      <c r="B193" s="191" t="s">
        <v>640</v>
      </c>
    </row>
    <row r="194" ht="14.25" hidden="1">
      <c r="B194" s="191" t="s">
        <v>641</v>
      </c>
    </row>
    <row r="195" ht="14.25" hidden="1">
      <c r="B195" s="191" t="s">
        <v>642</v>
      </c>
    </row>
    <row r="196" ht="14.25" hidden="1">
      <c r="B196" s="191" t="s">
        <v>643</v>
      </c>
    </row>
    <row r="197" ht="14.25" hidden="1">
      <c r="B197" s="191" t="s">
        <v>51</v>
      </c>
    </row>
    <row r="198" ht="14.25" hidden="1">
      <c r="B198" s="191" t="s">
        <v>56</v>
      </c>
    </row>
    <row r="199" ht="14.25" hidden="1">
      <c r="B199" s="191" t="s">
        <v>58</v>
      </c>
    </row>
    <row r="200" ht="14.25" hidden="1">
      <c r="B200" s="191" t="s">
        <v>60</v>
      </c>
    </row>
    <row r="201" ht="14.25" hidden="1">
      <c r="B201" s="191" t="s">
        <v>23</v>
      </c>
    </row>
    <row r="202" ht="14.25" hidden="1">
      <c r="B202" s="191" t="s">
        <v>62</v>
      </c>
    </row>
    <row r="203" ht="14.25" hidden="1">
      <c r="B203" s="191" t="s">
        <v>64</v>
      </c>
    </row>
    <row r="204" ht="14.25" hidden="1">
      <c r="B204" s="191" t="s">
        <v>67</v>
      </c>
    </row>
    <row r="205" ht="14.25" hidden="1">
      <c r="B205" s="191" t="s">
        <v>68</v>
      </c>
    </row>
    <row r="206" ht="14.25" hidden="1">
      <c r="B206" s="191" t="s">
        <v>69</v>
      </c>
    </row>
    <row r="207" ht="14.25" hidden="1">
      <c r="B207" s="191" t="s">
        <v>70</v>
      </c>
    </row>
    <row r="208" ht="14.25" hidden="1">
      <c r="B208" s="191" t="s">
        <v>644</v>
      </c>
    </row>
    <row r="209" ht="14.25" hidden="1">
      <c r="B209" s="191" t="s">
        <v>645</v>
      </c>
    </row>
    <row r="210" ht="14.25" hidden="1">
      <c r="B210" s="191" t="s">
        <v>74</v>
      </c>
    </row>
    <row r="211" ht="14.25" hidden="1">
      <c r="B211" s="191" t="s">
        <v>76</v>
      </c>
    </row>
    <row r="212" ht="14.25" hidden="1">
      <c r="B212" s="191" t="s">
        <v>80</v>
      </c>
    </row>
    <row r="213" ht="14.25" hidden="1">
      <c r="B213" s="191" t="s">
        <v>646</v>
      </c>
    </row>
    <row r="214" ht="14.25" hidden="1">
      <c r="B214" s="191" t="s">
        <v>647</v>
      </c>
    </row>
    <row r="215" ht="14.25" hidden="1">
      <c r="B215" s="191" t="s">
        <v>648</v>
      </c>
    </row>
    <row r="216" ht="14.25" hidden="1">
      <c r="B216" s="191" t="s">
        <v>78</v>
      </c>
    </row>
    <row r="217" ht="14.25" hidden="1">
      <c r="B217" s="191" t="s">
        <v>79</v>
      </c>
    </row>
    <row r="218" ht="14.25" hidden="1">
      <c r="B218" s="191" t="s">
        <v>82</v>
      </c>
    </row>
    <row r="219" ht="14.25" hidden="1">
      <c r="B219" s="191" t="s">
        <v>84</v>
      </c>
    </row>
    <row r="220" ht="14.25" hidden="1">
      <c r="B220" s="191" t="s">
        <v>649</v>
      </c>
    </row>
    <row r="221" ht="14.25" hidden="1">
      <c r="B221" s="191" t="s">
        <v>83</v>
      </c>
    </row>
    <row r="222" ht="14.25" hidden="1">
      <c r="B222" s="191" t="s">
        <v>85</v>
      </c>
    </row>
    <row r="223" ht="14.25" hidden="1">
      <c r="B223" s="191" t="s">
        <v>88</v>
      </c>
    </row>
    <row r="224" ht="14.25" hidden="1">
      <c r="B224" s="191" t="s">
        <v>87</v>
      </c>
    </row>
    <row r="225" ht="14.25" hidden="1">
      <c r="B225" s="191" t="s">
        <v>650</v>
      </c>
    </row>
    <row r="226" ht="14.25" hidden="1">
      <c r="B226" s="191" t="s">
        <v>94</v>
      </c>
    </row>
    <row r="227" ht="14.25" hidden="1">
      <c r="B227" s="191" t="s">
        <v>96</v>
      </c>
    </row>
    <row r="228" ht="14.25" hidden="1">
      <c r="B228" s="191" t="s">
        <v>97</v>
      </c>
    </row>
    <row r="229" ht="14.25" hidden="1">
      <c r="B229" s="191" t="s">
        <v>98</v>
      </c>
    </row>
    <row r="230" ht="14.25" hidden="1">
      <c r="B230" s="191" t="s">
        <v>651</v>
      </c>
    </row>
    <row r="231" ht="14.25" hidden="1">
      <c r="B231" s="191" t="s">
        <v>652</v>
      </c>
    </row>
    <row r="232" ht="14.25" hidden="1">
      <c r="B232" s="191" t="s">
        <v>99</v>
      </c>
    </row>
    <row r="233" ht="14.25" hidden="1">
      <c r="B233" s="191" t="s">
        <v>153</v>
      </c>
    </row>
    <row r="234" ht="14.25" hidden="1">
      <c r="B234" s="191" t="s">
        <v>653</v>
      </c>
    </row>
    <row r="235" ht="28.5" hidden="1">
      <c r="B235" s="191" t="s">
        <v>654</v>
      </c>
    </row>
    <row r="236" ht="14.25" hidden="1">
      <c r="B236" s="191" t="s">
        <v>104</v>
      </c>
    </row>
    <row r="237" ht="14.25" hidden="1">
      <c r="B237" s="191" t="s">
        <v>106</v>
      </c>
    </row>
    <row r="238" ht="14.25" hidden="1">
      <c r="B238" s="191" t="s">
        <v>655</v>
      </c>
    </row>
    <row r="239" ht="14.25" hidden="1">
      <c r="B239" s="191" t="s">
        <v>154</v>
      </c>
    </row>
    <row r="240" ht="14.25" hidden="1">
      <c r="B240" s="191" t="s">
        <v>171</v>
      </c>
    </row>
    <row r="241" ht="14.25" hidden="1">
      <c r="B241" s="191" t="s">
        <v>105</v>
      </c>
    </row>
    <row r="242" ht="14.25" hidden="1">
      <c r="B242" s="191" t="s">
        <v>109</v>
      </c>
    </row>
    <row r="243" ht="14.25" hidden="1">
      <c r="B243" s="191" t="s">
        <v>103</v>
      </c>
    </row>
    <row r="244" ht="14.25" hidden="1">
      <c r="B244" s="191" t="s">
        <v>125</v>
      </c>
    </row>
    <row r="245" ht="14.25" hidden="1">
      <c r="B245" s="191" t="s">
        <v>656</v>
      </c>
    </row>
    <row r="246" ht="14.25" hidden="1">
      <c r="B246" s="191" t="s">
        <v>111</v>
      </c>
    </row>
    <row r="247" ht="14.25" hidden="1">
      <c r="B247" s="191" t="s">
        <v>114</v>
      </c>
    </row>
    <row r="248" ht="14.25" hidden="1">
      <c r="B248" s="191" t="s">
        <v>120</v>
      </c>
    </row>
    <row r="249" ht="14.25" hidden="1">
      <c r="B249" s="191" t="s">
        <v>117</v>
      </c>
    </row>
    <row r="250" ht="28.5" hidden="1">
      <c r="B250" s="191" t="s">
        <v>657</v>
      </c>
    </row>
    <row r="251" ht="14.25" hidden="1">
      <c r="B251" s="191" t="s">
        <v>115</v>
      </c>
    </row>
    <row r="252" ht="14.25" hidden="1">
      <c r="B252" s="191" t="s">
        <v>116</v>
      </c>
    </row>
    <row r="253" ht="14.25" hidden="1">
      <c r="B253" s="191" t="s">
        <v>127</v>
      </c>
    </row>
    <row r="254" ht="14.25" hidden="1">
      <c r="B254" s="191" t="s">
        <v>124</v>
      </c>
    </row>
    <row r="255" ht="14.25" hidden="1">
      <c r="B255" s="191" t="s">
        <v>123</v>
      </c>
    </row>
    <row r="256" ht="14.25" hidden="1">
      <c r="B256" s="191" t="s">
        <v>126</v>
      </c>
    </row>
    <row r="257" ht="14.25" hidden="1">
      <c r="B257" s="191" t="s">
        <v>118</v>
      </c>
    </row>
    <row r="258" ht="14.25" hidden="1">
      <c r="B258" s="191" t="s">
        <v>119</v>
      </c>
    </row>
    <row r="259" ht="14.25" hidden="1">
      <c r="B259" s="191" t="s">
        <v>112</v>
      </c>
    </row>
    <row r="260" ht="14.25" hidden="1">
      <c r="B260" s="191" t="s">
        <v>113</v>
      </c>
    </row>
    <row r="261" ht="14.25" hidden="1">
      <c r="B261" s="191" t="s">
        <v>128</v>
      </c>
    </row>
    <row r="262" ht="14.25" hidden="1">
      <c r="B262" s="191" t="s">
        <v>134</v>
      </c>
    </row>
    <row r="263" ht="14.25" hidden="1">
      <c r="B263" s="191" t="s">
        <v>135</v>
      </c>
    </row>
    <row r="264" ht="14.25" hidden="1">
      <c r="B264" s="191" t="s">
        <v>133</v>
      </c>
    </row>
    <row r="265" ht="14.25" hidden="1">
      <c r="B265" s="191" t="s">
        <v>658</v>
      </c>
    </row>
    <row r="266" ht="14.25" hidden="1">
      <c r="B266" s="191" t="s">
        <v>130</v>
      </c>
    </row>
    <row r="267" ht="14.25" hidden="1">
      <c r="B267" s="191" t="s">
        <v>129</v>
      </c>
    </row>
    <row r="268" ht="14.25" hidden="1">
      <c r="B268" s="191" t="s">
        <v>137</v>
      </c>
    </row>
    <row r="269" ht="14.25" hidden="1">
      <c r="B269" s="191" t="s">
        <v>138</v>
      </c>
    </row>
    <row r="270" ht="14.25" hidden="1">
      <c r="B270" s="191" t="s">
        <v>140</v>
      </c>
    </row>
    <row r="271" ht="14.25" hidden="1">
      <c r="B271" s="191" t="s">
        <v>143</v>
      </c>
    </row>
    <row r="272" ht="14.25" hidden="1">
      <c r="B272" s="191" t="s">
        <v>144</v>
      </c>
    </row>
    <row r="273" ht="14.25" hidden="1">
      <c r="B273" s="191" t="s">
        <v>139</v>
      </c>
    </row>
    <row r="274" ht="14.25" hidden="1">
      <c r="B274" s="191" t="s">
        <v>141</v>
      </c>
    </row>
    <row r="275" ht="14.25" hidden="1">
      <c r="B275" s="191" t="s">
        <v>145</v>
      </c>
    </row>
    <row r="276" ht="14.25" hidden="1">
      <c r="B276" s="191" t="s">
        <v>659</v>
      </c>
    </row>
    <row r="277" ht="14.25" hidden="1">
      <c r="B277" s="191" t="s">
        <v>142</v>
      </c>
    </row>
    <row r="278" ht="14.25" hidden="1">
      <c r="B278" s="191" t="s">
        <v>150</v>
      </c>
    </row>
    <row r="279" ht="14.25" hidden="1">
      <c r="B279" s="191" t="s">
        <v>151</v>
      </c>
    </row>
    <row r="280" ht="14.25" hidden="1">
      <c r="B280" s="191" t="s">
        <v>152</v>
      </c>
    </row>
    <row r="281" ht="14.25" hidden="1">
      <c r="B281" s="191" t="s">
        <v>159</v>
      </c>
    </row>
    <row r="282" ht="14.25" hidden="1">
      <c r="B282" s="191" t="s">
        <v>172</v>
      </c>
    </row>
    <row r="283" ht="14.25" hidden="1">
      <c r="B283" s="191" t="s">
        <v>160</v>
      </c>
    </row>
    <row r="284" ht="14.25" hidden="1">
      <c r="B284" s="191" t="s">
        <v>167</v>
      </c>
    </row>
    <row r="285" ht="14.25" hidden="1">
      <c r="B285" s="191" t="s">
        <v>163</v>
      </c>
    </row>
    <row r="286" ht="14.25" hidden="1">
      <c r="B286" s="191" t="s">
        <v>65</v>
      </c>
    </row>
    <row r="287" ht="14.25" hidden="1">
      <c r="B287" s="191" t="s">
        <v>157</v>
      </c>
    </row>
    <row r="288" ht="14.25" hidden="1">
      <c r="B288" s="191" t="s">
        <v>161</v>
      </c>
    </row>
    <row r="289" ht="14.25" hidden="1">
      <c r="B289" s="191" t="s">
        <v>158</v>
      </c>
    </row>
    <row r="290" ht="14.25" hidden="1">
      <c r="B290" s="191" t="s">
        <v>173</v>
      </c>
    </row>
    <row r="291" ht="14.25" hidden="1">
      <c r="B291" s="191" t="s">
        <v>660</v>
      </c>
    </row>
    <row r="292" ht="14.25" hidden="1">
      <c r="B292" s="191" t="s">
        <v>166</v>
      </c>
    </row>
    <row r="293" ht="14.25" hidden="1">
      <c r="B293" s="191" t="s">
        <v>174</v>
      </c>
    </row>
    <row r="294" ht="14.25" hidden="1">
      <c r="B294" s="191" t="s">
        <v>162</v>
      </c>
    </row>
    <row r="295" ht="14.25" hidden="1">
      <c r="B295" s="191" t="s">
        <v>177</v>
      </c>
    </row>
    <row r="296" ht="14.25" hidden="1">
      <c r="B296" s="191" t="s">
        <v>661</v>
      </c>
    </row>
    <row r="297" ht="14.25" hidden="1">
      <c r="B297" s="191" t="s">
        <v>182</v>
      </c>
    </row>
    <row r="298" ht="14.25" hidden="1">
      <c r="B298" s="191" t="s">
        <v>179</v>
      </c>
    </row>
    <row r="299" ht="14.25" hidden="1">
      <c r="B299" s="191" t="s">
        <v>178</v>
      </c>
    </row>
    <row r="300" ht="14.25" hidden="1">
      <c r="B300" s="191" t="s">
        <v>187</v>
      </c>
    </row>
    <row r="301" ht="14.25" hidden="1">
      <c r="B301" s="191" t="s">
        <v>183</v>
      </c>
    </row>
    <row r="302" ht="14.25" hidden="1">
      <c r="B302" s="191" t="s">
        <v>184</v>
      </c>
    </row>
    <row r="303" ht="14.25" hidden="1">
      <c r="B303" s="191" t="s">
        <v>185</v>
      </c>
    </row>
    <row r="304" ht="14.25" hidden="1">
      <c r="B304" s="191" t="s">
        <v>186</v>
      </c>
    </row>
    <row r="305" ht="14.25" hidden="1">
      <c r="B305" s="191" t="s">
        <v>188</v>
      </c>
    </row>
    <row r="306" ht="14.25" hidden="1">
      <c r="B306" s="191" t="s">
        <v>662</v>
      </c>
    </row>
    <row r="307" ht="14.25" hidden="1">
      <c r="B307" s="191" t="s">
        <v>189</v>
      </c>
    </row>
    <row r="308" ht="14.25" hidden="1">
      <c r="B308" s="191" t="s">
        <v>190</v>
      </c>
    </row>
    <row r="309" ht="14.25" hidden="1">
      <c r="B309" s="191" t="s">
        <v>195</v>
      </c>
    </row>
    <row r="310" ht="14.25" hidden="1">
      <c r="B310" s="191" t="s">
        <v>196</v>
      </c>
    </row>
    <row r="311" ht="28.5" hidden="1">
      <c r="B311" s="191" t="s">
        <v>155</v>
      </c>
    </row>
    <row r="312" ht="14.25" hidden="1">
      <c r="B312" s="191" t="s">
        <v>663</v>
      </c>
    </row>
    <row r="313" ht="14.25" hidden="1">
      <c r="B313" s="191" t="s">
        <v>664</v>
      </c>
    </row>
    <row r="314" ht="14.25" hidden="1">
      <c r="B314" s="191" t="s">
        <v>197</v>
      </c>
    </row>
    <row r="315" ht="14.25" hidden="1">
      <c r="B315" s="191" t="s">
        <v>156</v>
      </c>
    </row>
    <row r="316" ht="14.25" hidden="1">
      <c r="B316" s="191" t="s">
        <v>665</v>
      </c>
    </row>
    <row r="317" ht="14.25" hidden="1">
      <c r="B317" s="191" t="s">
        <v>169</v>
      </c>
    </row>
    <row r="318" ht="14.25" hidden="1">
      <c r="B318" s="191" t="s">
        <v>201</v>
      </c>
    </row>
    <row r="319" ht="14.25" hidden="1">
      <c r="B319" s="191" t="s">
        <v>202</v>
      </c>
    </row>
    <row r="320" ht="14.25" hidden="1">
      <c r="B320" s="191" t="s">
        <v>181</v>
      </c>
    </row>
    <row r="321" ht="14.25" hidden="1"/>
  </sheetData>
  <sheetProtection/>
  <mergeCells count="352">
    <mergeCell ref="B10:C10"/>
    <mergeCell ref="D19:G19"/>
    <mergeCell ref="H19:K19"/>
    <mergeCell ref="L19:O19"/>
    <mergeCell ref="P19:S19"/>
    <mergeCell ref="B20:B23"/>
    <mergeCell ref="B26:B28"/>
    <mergeCell ref="C26:C28"/>
    <mergeCell ref="D25:G25"/>
    <mergeCell ref="H25:K25"/>
    <mergeCell ref="L25:O25"/>
    <mergeCell ref="P25:S25"/>
    <mergeCell ref="D26:E26"/>
    <mergeCell ref="H26:I26"/>
    <mergeCell ref="L26:M26"/>
    <mergeCell ref="P26:Q26"/>
    <mergeCell ref="L40:L41"/>
    <mergeCell ref="M40:M41"/>
    <mergeCell ref="C20:C23"/>
    <mergeCell ref="R27:R28"/>
    <mergeCell ref="S27:S28"/>
    <mergeCell ref="B29:B38"/>
    <mergeCell ref="C29:C38"/>
    <mergeCell ref="K27:K28"/>
    <mergeCell ref="N27:N28"/>
    <mergeCell ref="O27:O28"/>
    <mergeCell ref="F27:F28"/>
    <mergeCell ref="G27:G28"/>
    <mergeCell ref="J27:J28"/>
    <mergeCell ref="B39:B50"/>
    <mergeCell ref="C39:C50"/>
    <mergeCell ref="D40:D41"/>
    <mergeCell ref="E40:E41"/>
    <mergeCell ref="H40:H41"/>
    <mergeCell ref="I40:I41"/>
    <mergeCell ref="D46:D47"/>
    <mergeCell ref="E46:E47"/>
    <mergeCell ref="H46:H47"/>
    <mergeCell ref="I46:I47"/>
    <mergeCell ref="P40:P41"/>
    <mergeCell ref="Q40:Q41"/>
    <mergeCell ref="D43:D44"/>
    <mergeCell ref="E43:E44"/>
    <mergeCell ref="H43:H44"/>
    <mergeCell ref="I43:I44"/>
    <mergeCell ref="L43:L44"/>
    <mergeCell ref="M43:M44"/>
    <mergeCell ref="P43:P44"/>
    <mergeCell ref="Q43:Q44"/>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L46:L47"/>
    <mergeCell ref="M46:M47"/>
    <mergeCell ref="P46:P47"/>
    <mergeCell ref="Q46:Q47"/>
    <mergeCell ref="P49:P50"/>
    <mergeCell ref="Q49:Q50"/>
    <mergeCell ref="N54:N55"/>
    <mergeCell ref="O54:O55"/>
    <mergeCell ref="R54:R55"/>
    <mergeCell ref="D53:E53"/>
    <mergeCell ref="H53:I53"/>
    <mergeCell ref="L53:M53"/>
    <mergeCell ref="P53:Q53"/>
    <mergeCell ref="F54:F55"/>
    <mergeCell ref="G54:G55"/>
    <mergeCell ref="J54:J55"/>
    <mergeCell ref="K54:K55"/>
    <mergeCell ref="S54:S55"/>
    <mergeCell ref="B56:B59"/>
    <mergeCell ref="C56:C57"/>
    <mergeCell ref="F56:G56"/>
    <mergeCell ref="J56:K56"/>
    <mergeCell ref="N56:O56"/>
    <mergeCell ref="R56:S56"/>
    <mergeCell ref="C58:C59"/>
    <mergeCell ref="B53:B55"/>
    <mergeCell ref="C53:C55"/>
    <mergeCell ref="D61:G61"/>
    <mergeCell ref="H61:K61"/>
    <mergeCell ref="L61:O61"/>
    <mergeCell ref="P61:S61"/>
    <mergeCell ref="L62:M62"/>
    <mergeCell ref="N62:O62"/>
    <mergeCell ref="P62:Q62"/>
    <mergeCell ref="R62:S62"/>
    <mergeCell ref="L63:M63"/>
    <mergeCell ref="N63:O63"/>
    <mergeCell ref="D62:E62"/>
    <mergeCell ref="F62:G62"/>
    <mergeCell ref="H62:I62"/>
    <mergeCell ref="J62:K62"/>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B68:B76"/>
    <mergeCell ref="C68:C69"/>
    <mergeCell ref="F68:G68"/>
    <mergeCell ref="F69:G69"/>
    <mergeCell ref="C70:C76"/>
    <mergeCell ref="F70:G70"/>
    <mergeCell ref="F72:G72"/>
    <mergeCell ref="F74:G74"/>
    <mergeCell ref="F76:G76"/>
    <mergeCell ref="F75:G75"/>
    <mergeCell ref="F71:G71"/>
    <mergeCell ref="J71:K71"/>
    <mergeCell ref="N71:O71"/>
    <mergeCell ref="R71:S71"/>
    <mergeCell ref="J74:K74"/>
    <mergeCell ref="N74:O74"/>
    <mergeCell ref="R74:S74"/>
    <mergeCell ref="J72:K72"/>
    <mergeCell ref="R72:S72"/>
    <mergeCell ref="F73:G73"/>
    <mergeCell ref="J70:K70"/>
    <mergeCell ref="N70:O70"/>
    <mergeCell ref="R70:S70"/>
    <mergeCell ref="J75:K75"/>
    <mergeCell ref="N75:O75"/>
    <mergeCell ref="R75:S75"/>
    <mergeCell ref="N72:O72"/>
    <mergeCell ref="Q80:R80"/>
    <mergeCell ref="J73:K73"/>
    <mergeCell ref="N73:O73"/>
    <mergeCell ref="R73:S73"/>
    <mergeCell ref="I78:J78"/>
    <mergeCell ref="M78:N78"/>
    <mergeCell ref="Q78:R78"/>
    <mergeCell ref="J76:K76"/>
    <mergeCell ref="N76:O76"/>
    <mergeCell ref="R76:S76"/>
    <mergeCell ref="M81:N81"/>
    <mergeCell ref="Q81:R81"/>
    <mergeCell ref="M83:N83"/>
    <mergeCell ref="Q83:R83"/>
    <mergeCell ref="E79:F79"/>
    <mergeCell ref="I79:J79"/>
    <mergeCell ref="M79:N79"/>
    <mergeCell ref="Q79:R79"/>
    <mergeCell ref="I80:J80"/>
    <mergeCell ref="M80:N80"/>
    <mergeCell ref="B77:B83"/>
    <mergeCell ref="C77:C83"/>
    <mergeCell ref="E77:F77"/>
    <mergeCell ref="I77:J77"/>
    <mergeCell ref="M77:N77"/>
    <mergeCell ref="Q77:R77"/>
    <mergeCell ref="E78:F78"/>
    <mergeCell ref="E80:F80"/>
    <mergeCell ref="E81:F81"/>
    <mergeCell ref="I81:J81"/>
    <mergeCell ref="P86:Q86"/>
    <mergeCell ref="D87:E87"/>
    <mergeCell ref="D85:G85"/>
    <mergeCell ref="H85:K85"/>
    <mergeCell ref="E82:F82"/>
    <mergeCell ref="I82:J82"/>
    <mergeCell ref="M82:N82"/>
    <mergeCell ref="Q82:R82"/>
    <mergeCell ref="E83:F83"/>
    <mergeCell ref="I83:J83"/>
    <mergeCell ref="O89:O90"/>
    <mergeCell ref="P89:P90"/>
    <mergeCell ref="Q89:Q90"/>
    <mergeCell ref="R89:R90"/>
    <mergeCell ref="P85:S85"/>
    <mergeCell ref="B86:B87"/>
    <mergeCell ref="C86:C87"/>
    <mergeCell ref="D86:E86"/>
    <mergeCell ref="H86:I86"/>
    <mergeCell ref="L86:M86"/>
    <mergeCell ref="L85:O85"/>
    <mergeCell ref="S89:S90"/>
    <mergeCell ref="D92:D93"/>
    <mergeCell ref="E92:E93"/>
    <mergeCell ref="F92:F93"/>
    <mergeCell ref="G92:G93"/>
    <mergeCell ref="H92:H93"/>
    <mergeCell ref="I92:I93"/>
    <mergeCell ref="R92:R93"/>
    <mergeCell ref="M92:M93"/>
    <mergeCell ref="B88:B99"/>
    <mergeCell ref="C88:C99"/>
    <mergeCell ref="D89:D90"/>
    <mergeCell ref="E89:E90"/>
    <mergeCell ref="F89:F90"/>
    <mergeCell ref="J92:J93"/>
    <mergeCell ref="J98:J99"/>
    <mergeCell ref="O92:O93"/>
    <mergeCell ref="P92:P93"/>
    <mergeCell ref="Q92:Q93"/>
    <mergeCell ref="L92:L93"/>
    <mergeCell ref="L89:L90"/>
    <mergeCell ref="S95:S96"/>
    <mergeCell ref="M95:M96"/>
    <mergeCell ref="L95:L96"/>
    <mergeCell ref="M89:M90"/>
    <mergeCell ref="N89:N90"/>
    <mergeCell ref="S92:S93"/>
    <mergeCell ref="D95:D96"/>
    <mergeCell ref="E95:E96"/>
    <mergeCell ref="F95:F96"/>
    <mergeCell ref="G95:G96"/>
    <mergeCell ref="H95:H96"/>
    <mergeCell ref="I95:I96"/>
    <mergeCell ref="J95:J96"/>
    <mergeCell ref="K95:K96"/>
    <mergeCell ref="N92:N93"/>
    <mergeCell ref="K98:K99"/>
    <mergeCell ref="G89:G90"/>
    <mergeCell ref="H89:H90"/>
    <mergeCell ref="I89:I90"/>
    <mergeCell ref="J89:J90"/>
    <mergeCell ref="K89:K90"/>
    <mergeCell ref="K92:K93"/>
    <mergeCell ref="C104:C111"/>
    <mergeCell ref="D101:G101"/>
    <mergeCell ref="H101:K101"/>
    <mergeCell ref="L101:O101"/>
    <mergeCell ref="D98:D99"/>
    <mergeCell ref="E98:E99"/>
    <mergeCell ref="F98:F99"/>
    <mergeCell ref="G98:G99"/>
    <mergeCell ref="H98:H99"/>
    <mergeCell ref="I98:I99"/>
    <mergeCell ref="C102:C103"/>
    <mergeCell ref="F102:G102"/>
    <mergeCell ref="J102:K102"/>
    <mergeCell ref="N102:O102"/>
    <mergeCell ref="M98:M99"/>
    <mergeCell ref="N98:N99"/>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I117:J117"/>
    <mergeCell ref="I118:J118"/>
    <mergeCell ref="I119:J119"/>
    <mergeCell ref="I120:J120"/>
    <mergeCell ref="H124:K124"/>
    <mergeCell ref="I121:J121"/>
    <mergeCell ref="L124:O124"/>
    <mergeCell ref="B112:B121"/>
    <mergeCell ref="C112:C113"/>
    <mergeCell ref="C114:C121"/>
    <mergeCell ref="E114:F114"/>
    <mergeCell ref="E115:F115"/>
    <mergeCell ref="E116:F116"/>
    <mergeCell ref="E117:F117"/>
    <mergeCell ref="E118:F118"/>
    <mergeCell ref="I114:J114"/>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R102:S102"/>
    <mergeCell ref="R103:S103"/>
    <mergeCell ref="S98:S99"/>
    <mergeCell ref="L98:L99"/>
    <mergeCell ref="C2:G2"/>
    <mergeCell ref="B6:G6"/>
    <mergeCell ref="B7:G7"/>
    <mergeCell ref="B8:G8"/>
    <mergeCell ref="C3:G3"/>
    <mergeCell ref="B102:B111"/>
    <mergeCell ref="J68:K68"/>
    <mergeCell ref="J69:K69"/>
    <mergeCell ref="N68:O68"/>
    <mergeCell ref="N69:O69"/>
    <mergeCell ref="R68:S68"/>
    <mergeCell ref="P101:S101"/>
    <mergeCell ref="Q98:Q99"/>
    <mergeCell ref="R98:R99"/>
    <mergeCell ref="N95:N96"/>
    <mergeCell ref="O95:O96"/>
    <mergeCell ref="R69:S69"/>
    <mergeCell ref="I115:J115"/>
    <mergeCell ref="M114:N114"/>
    <mergeCell ref="M115:N115"/>
    <mergeCell ref="R115:S115"/>
    <mergeCell ref="R114:S114"/>
    <mergeCell ref="P95:P96"/>
    <mergeCell ref="Q95:Q96"/>
    <mergeCell ref="R95:R96"/>
    <mergeCell ref="P98:P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10;" sqref="G27:G28 S27:S28 O27:O28 K27:K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K113 O113 S113">
      <formula1>$I$161:$I$177</formula1>
    </dataValidation>
    <dataValidation type="list" allowBlank="1" showInputMessage="1" showErrorMessage="1" prompt="Select improvement level" error="Please select improvement level from the drop-down list" sqref="F103:G103 J103:K103 N103:O103 R103:S103">
      <formula1>$H$150:$H$154</formula1>
    </dataValidation>
    <dataValidation type="list" allowBlank="1" showInputMessage="1" showErrorMessage="1" prompt="Select the level of effectiveness of protection/rehabilitation" error="Please select a level of effectiveness from the drop-down list" sqref="G89:G90 R92:R93 O92:O93 G92:G93 K92:K93 G95:G96 G98:G99 K98:K99 K95:K96 O95:O96 K89:K90 O89:O90 O98:O99 R98:R99 R95:R96 R89:R90">
      <formula1>$K$155:$K$159</formula1>
    </dataValidation>
    <dataValidation type="list" allowBlank="1" showInputMessage="1" showErrorMessage="1" prompt="Select type" sqref="G87 K87 S87 O87">
      <formula1>$F$136:$F$140</formula1>
    </dataValidation>
    <dataValidation type="list" allowBlank="1" showInputMessage="1" showErrorMessage="1" prompt="Select level of improvements" sqref="D87:E87 H87 L87 P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J57:K57 N57:O57 R57:S57 D59 H59 L59 P59">
      <formula1>$D$147:$D$149</formula1>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J27:J28 N27:N28 R27:R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F59 M127 N54 J54 I127 N59 J59 D71:D76 G78:G83 H71:H76 K78:K83 L71:L76 O78:O83 P71:P76 S78:S83 E127 R59 F113 J113 N113 R113 R54 Q127">
      <formula1>$J$146:$J$154</formula1>
    </dataValidation>
    <dataValidation type="list" allowBlank="1" showInputMessage="1" showErrorMessage="1" prompt="Select capacity level" sqref="G54 O54 K54 S54">
      <formula1>$F$155:$F$158</formula1>
    </dataValidation>
    <dataValidation type="list" allowBlank="1" showInputMessage="1" showErrorMessage="1" prompt="Select scale" sqref="F127 J127 N127 R127 F30 F32 F34 F36 F38 J30 J32 J34 J36 J38 N38 N36 N34 N32 N30 R30 R32 R34 R36 R38 E59 I59 M59 Q59">
      <formula1>$D$151:$D$153</formula1>
    </dataValidation>
    <dataValidation type="list" allowBlank="1" showInputMessage="1" showErrorMessage="1" prompt="Select scale" sqref="G59 O59 K59 S59">
      <formula1>$F$155:$F$158</formula1>
    </dataValidation>
    <dataValidation type="list" allowBlank="1" showInputMessage="1" showErrorMessage="1" prompt="Select level of awarness" sqref="F65:G65 J65:K65 N65:O65 R65:S65">
      <formula1>$G$155:$G$159</formula1>
    </dataValidation>
    <dataValidation type="list" allowBlank="1" showInputMessage="1" showErrorMessage="1" prompt="Select project/programme sector" sqref="D69 H69 L69 P69 E30 E32 E34 E36 E38 I38 I36 I34 I32 I30 M30 M32 M34 M36 M38 Q38 Q36 Q34 Q32 Q30">
      <formula1>$J$146:$J$154</formula1>
    </dataValidation>
    <dataValidation type="list" allowBlank="1" showInputMessage="1" showErrorMessage="1" prompt="Select geographical scale" sqref="E69 I69 M69 Q69">
      <formula1>$D$151:$D$153</formula1>
    </dataValidation>
    <dataValidation type="list" allowBlank="1" showInputMessage="1" showErrorMessage="1" prompt="Select response level" sqref="F69 J69 N69 R69">
      <formula1>$H$155:$H$159</formula1>
    </dataValidation>
    <dataValidation type="list" allowBlank="1" showInputMessage="1" showErrorMessage="1" prompt="Select changes in asset" sqref="F71:G76 J71:K76 N71:O76 R71:S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J87 N87 R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J63:K63 N63:O63 R63:S63">
      <formula1>$J$146:$J$154</formula1>
    </dataValidation>
    <dataValidation type="list" allowBlank="1" showInputMessage="1" showErrorMessage="1" prompt="Select effectiveness" sqref="G129 K129 O129 S129">
      <formula1>$K$155:$K$159</formula1>
    </dataValidation>
    <dataValidation type="list" allowBlank="1" showInputMessage="1" showErrorMessage="1" sqref="E142:E143">
      <formula1>$D$16:$D$18</formula1>
    </dataValidation>
    <dataValidation type="list" allowBlank="1" showInputMessage="1" showErrorMessage="1" prompt="Select status" sqref="O38 K38 G36 G30 G32 G34 G38 K30 K32 K34 K36 O30 O32 O34 O36 S30 S32 S34 S36 S38">
      <formula1>$E$163:$E$165</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$D$163:$D$166</formula1>
    </dataValidation>
    <dataValidation type="list" allowBlank="1" showInputMessage="1" showErrorMessage="1" prompt="Select targeted asset" sqref="E71:E76 Q71:Q76 M71:M76 I71:I76">
      <formula1>$J$165:$J$166</formula1>
    </dataValidation>
    <dataValidation type="list" allowBlank="1" showInputMessage="1" showErrorMessage="1" prompt="Enter the unit and type of the natural asset of ecosystem restored" sqref="F89:F90 J92:J93 N92:N93 F92:F93 J89:J90 N95:N96 F95:F96 F98:F99 N98:N99 N89:N90 J98:J99 J95:J96">
      <formula1>$C$160:$C$163</formula1>
    </dataValidation>
    <dataValidation type="list" allowBlank="1" showInputMessage="1" showErrorMessage="1" prompt="Select type of natural assets protected or rehabilitated" sqref="D89:D90 D92:D93 H92:H93 L92:L93 P92:P93 P89:P90 P98:P99 P95:P96 L89:L90 L98:L99 L95:L96 H98:H99 H95:H96 H89:H90 D98:D99 D95:D96">
      <formula1>$C$166:$C$173</formula1>
    </dataValidation>
    <dataValidation type="list" allowBlank="1" showInputMessage="1" showErrorMessage="1" prompt="Select % increase in income level" sqref="F111 N111 F105 J111 F107 F109 J105 J107 J109 N105 N107 N109 R105 R107 R109 R111">
      <formula1>$E$168:$E$176</formula1>
    </dataValidation>
    <dataValidation type="list" allowBlank="1" showInputMessage="1" showErrorMessage="1" prompt="Please select the alternate source" sqref="G111 O111 G105 K111 G107 G109 K105 K107 K109 O105 O107 O109 S105 S107 S109 S111">
      <formula1>$K$139:$K$153</formula1>
    </dataValidation>
    <dataValidation type="list" allowBlank="1" showInputMessage="1" showErrorMessage="1" prompt="Select income source" sqref="E115:F115 E121:F121 E119:F119 E117:F117 I115 M115 R115 I117 I119 I121 M117 M119 M121 R117 R119 R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5:E96 E98:E99 I89:I90 I95:I96 I98:I99 M95:M96 E92:E93 Q98:Q99 Q89:Q90 M89:M90 Q95:Q96 Q92:Q93 I92:I93 M92:M93 M98:M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I113 M113 Q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cellComments="asDisplayed" fitToHeight="0" fitToWidth="1" horizontalDpi="600" verticalDpi="600" orientation="landscape" paperSize="8" scale="35" r:id="rId4"/>
  <drawing r:id="rId3"/>
  <legacyDrawing r:id="rId2"/>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2">
      <selection activeCell="B4" sqref="B4"/>
    </sheetView>
  </sheetViews>
  <sheetFormatPr defaultColWidth="8.8515625" defaultRowHeight="15"/>
  <cols>
    <col min="1" max="1" width="2.421875" style="0" customWidth="1"/>
    <col min="2" max="2" width="109.421875" style="0" customWidth="1"/>
    <col min="3" max="3" width="2.421875" style="0" customWidth="1"/>
  </cols>
  <sheetData>
    <row r="1" ht="15" thickBot="1">
      <c r="B1" s="26" t="s">
        <v>236</v>
      </c>
    </row>
    <row r="2" ht="273" thickBot="1">
      <c r="B2" s="27" t="s">
        <v>237</v>
      </c>
    </row>
    <row r="3" ht="15" thickBot="1">
      <c r="B3" s="26" t="s">
        <v>238</v>
      </c>
    </row>
    <row r="4" ht="247.5" thickBot="1">
      <c r="B4" s="28" t="s">
        <v>239</v>
      </c>
    </row>
  </sheetData>
  <sheetProtection/>
  <printOptions/>
  <pageMargins left="0.75" right="0.75" top="1" bottom="1"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2:AF82"/>
  <sheetViews>
    <sheetView showGridLines="0" zoomScalePageLayoutView="0" workbookViewId="0" topLeftCell="A13">
      <selection activeCell="E72" sqref="E72:F72"/>
    </sheetView>
  </sheetViews>
  <sheetFormatPr defaultColWidth="16.421875" defaultRowHeight="15"/>
  <cols>
    <col min="1" max="1" width="3.57421875" style="18" customWidth="1"/>
    <col min="2" max="3" width="16.421875" style="18" customWidth="1"/>
    <col min="4" max="4" width="9.421875" style="18" customWidth="1"/>
    <col min="5" max="5" width="89.140625" style="18" customWidth="1"/>
    <col min="6" max="6" width="28.421875" style="18" customWidth="1"/>
    <col min="7" max="7" width="32.57421875" style="18" customWidth="1"/>
    <col min="8" max="16384" width="16.421875" style="18" customWidth="1"/>
  </cols>
  <sheetData>
    <row r="1" ht="14.25" thickBot="1"/>
    <row r="2" spans="2:32" ht="14.25" thickBot="1">
      <c r="B2" s="295"/>
      <c r="C2" s="296"/>
      <c r="D2" s="296"/>
      <c r="E2" s="297"/>
      <c r="F2" s="297"/>
      <c r="G2" s="297"/>
      <c r="H2" s="298"/>
      <c r="J2" s="295"/>
      <c r="K2" s="296"/>
      <c r="L2" s="296"/>
      <c r="M2" s="297"/>
      <c r="N2" s="297"/>
      <c r="O2" s="297"/>
      <c r="P2" s="298"/>
      <c r="R2" s="295"/>
      <c r="S2" s="296"/>
      <c r="T2" s="296"/>
      <c r="U2" s="297"/>
      <c r="V2" s="297"/>
      <c r="W2" s="297"/>
      <c r="X2" s="298"/>
      <c r="Z2" s="295"/>
      <c r="AA2" s="296"/>
      <c r="AB2" s="296"/>
      <c r="AC2" s="297"/>
      <c r="AD2" s="297"/>
      <c r="AE2" s="297"/>
      <c r="AF2" s="298"/>
    </row>
    <row r="3" spans="2:32" ht="20.25" thickBot="1">
      <c r="B3" s="57"/>
      <c r="C3" s="563" t="s">
        <v>878</v>
      </c>
      <c r="D3" s="564"/>
      <c r="E3" s="564"/>
      <c r="F3" s="564"/>
      <c r="G3" s="565"/>
      <c r="H3" s="58"/>
      <c r="J3" s="57"/>
      <c r="K3" s="563" t="s">
        <v>808</v>
      </c>
      <c r="L3" s="564"/>
      <c r="M3" s="564"/>
      <c r="N3" s="564"/>
      <c r="O3" s="565"/>
      <c r="P3" s="58"/>
      <c r="R3" s="57"/>
      <c r="S3" s="563" t="s">
        <v>809</v>
      </c>
      <c r="T3" s="564"/>
      <c r="U3" s="564"/>
      <c r="V3" s="564"/>
      <c r="W3" s="565"/>
      <c r="X3" s="58"/>
      <c r="Z3" s="57"/>
      <c r="AA3" s="563" t="s">
        <v>810</v>
      </c>
      <c r="AB3" s="564"/>
      <c r="AC3" s="564"/>
      <c r="AD3" s="564"/>
      <c r="AE3" s="565"/>
      <c r="AF3" s="58"/>
    </row>
    <row r="4" spans="2:32" ht="13.5">
      <c r="B4" s="560"/>
      <c r="C4" s="561"/>
      <c r="D4" s="561"/>
      <c r="E4" s="561"/>
      <c r="F4" s="561"/>
      <c r="G4" s="323"/>
      <c r="H4" s="58"/>
      <c r="J4" s="560"/>
      <c r="K4" s="561"/>
      <c r="L4" s="561"/>
      <c r="M4" s="561"/>
      <c r="N4" s="561"/>
      <c r="O4" s="323"/>
      <c r="P4" s="58"/>
      <c r="R4" s="560"/>
      <c r="S4" s="561"/>
      <c r="T4" s="561"/>
      <c r="U4" s="561"/>
      <c r="V4" s="561"/>
      <c r="W4" s="323"/>
      <c r="X4" s="58"/>
      <c r="Z4" s="560"/>
      <c r="AA4" s="561"/>
      <c r="AB4" s="561"/>
      <c r="AC4" s="561"/>
      <c r="AD4" s="561"/>
      <c r="AE4" s="323"/>
      <c r="AF4" s="58"/>
    </row>
    <row r="5" spans="2:32" ht="4.5" customHeight="1">
      <c r="B5" s="59"/>
      <c r="C5" s="562"/>
      <c r="D5" s="562"/>
      <c r="E5" s="562"/>
      <c r="F5" s="562"/>
      <c r="G5" s="323"/>
      <c r="H5" s="58"/>
      <c r="J5" s="59"/>
      <c r="K5" s="562"/>
      <c r="L5" s="562"/>
      <c r="M5" s="562"/>
      <c r="N5" s="562"/>
      <c r="O5" s="323"/>
      <c r="P5" s="58"/>
      <c r="R5" s="59"/>
      <c r="S5" s="562"/>
      <c r="T5" s="562"/>
      <c r="U5" s="562"/>
      <c r="V5" s="562"/>
      <c r="W5" s="323"/>
      <c r="X5" s="58"/>
      <c r="Z5" s="59"/>
      <c r="AA5" s="562"/>
      <c r="AB5" s="562"/>
      <c r="AC5" s="562"/>
      <c r="AD5" s="562"/>
      <c r="AE5" s="323"/>
      <c r="AF5" s="58"/>
    </row>
    <row r="6" spans="2:32" ht="0.75" customHeight="1" hidden="1">
      <c r="B6" s="59"/>
      <c r="C6" s="35"/>
      <c r="D6" s="40"/>
      <c r="E6" s="36"/>
      <c r="F6" s="323"/>
      <c r="G6" s="323"/>
      <c r="H6" s="58"/>
      <c r="J6" s="59"/>
      <c r="K6" s="35"/>
      <c r="L6" s="40"/>
      <c r="M6" s="36"/>
      <c r="N6" s="323"/>
      <c r="O6" s="323"/>
      <c r="P6" s="58"/>
      <c r="R6" s="59"/>
      <c r="S6" s="35"/>
      <c r="T6" s="40"/>
      <c r="U6" s="36"/>
      <c r="V6" s="323"/>
      <c r="W6" s="323"/>
      <c r="X6" s="58"/>
      <c r="Z6" s="59"/>
      <c r="AA6" s="35"/>
      <c r="AB6" s="40"/>
      <c r="AC6" s="36"/>
      <c r="AD6" s="323"/>
      <c r="AE6" s="323"/>
      <c r="AF6" s="58"/>
    </row>
    <row r="7" spans="2:32" ht="39" customHeight="1" thickBot="1">
      <c r="B7" s="59"/>
      <c r="C7" s="534" t="s">
        <v>234</v>
      </c>
      <c r="D7" s="534"/>
      <c r="E7" s="37"/>
      <c r="F7" s="323"/>
      <c r="G7" s="323"/>
      <c r="H7" s="58"/>
      <c r="J7" s="59"/>
      <c r="K7" s="534" t="s">
        <v>234</v>
      </c>
      <c r="L7" s="534"/>
      <c r="M7" s="37"/>
      <c r="N7" s="323"/>
      <c r="O7" s="323"/>
      <c r="P7" s="58"/>
      <c r="R7" s="59"/>
      <c r="S7" s="534" t="s">
        <v>234</v>
      </c>
      <c r="T7" s="534"/>
      <c r="U7" s="37"/>
      <c r="V7" s="323"/>
      <c r="W7" s="323"/>
      <c r="X7" s="58"/>
      <c r="Z7" s="59"/>
      <c r="AA7" s="534" t="s">
        <v>234</v>
      </c>
      <c r="AB7" s="534"/>
      <c r="AC7" s="37"/>
      <c r="AD7" s="323"/>
      <c r="AE7" s="323"/>
      <c r="AF7" s="58"/>
    </row>
    <row r="8" spans="1:32" ht="29.25" customHeight="1" thickBot="1">
      <c r="A8" s="426"/>
      <c r="B8" s="59"/>
      <c r="C8" s="555" t="s">
        <v>248</v>
      </c>
      <c r="D8" s="555"/>
      <c r="E8" s="555"/>
      <c r="F8" s="555"/>
      <c r="G8" s="323"/>
      <c r="H8" s="58"/>
      <c r="I8" s="299"/>
      <c r="J8" s="59"/>
      <c r="K8" s="555" t="s">
        <v>248</v>
      </c>
      <c r="L8" s="555"/>
      <c r="M8" s="555"/>
      <c r="N8" s="555"/>
      <c r="O8" s="323"/>
      <c r="P8" s="58"/>
      <c r="Q8" s="299"/>
      <c r="R8" s="59"/>
      <c r="S8" s="555" t="s">
        <v>248</v>
      </c>
      <c r="T8" s="555"/>
      <c r="U8" s="555"/>
      <c r="V8" s="555"/>
      <c r="W8" s="323"/>
      <c r="X8" s="58"/>
      <c r="Y8" s="300"/>
      <c r="Z8" s="59"/>
      <c r="AA8" s="555" t="s">
        <v>248</v>
      </c>
      <c r="AB8" s="555"/>
      <c r="AC8" s="555"/>
      <c r="AD8" s="555"/>
      <c r="AE8" s="323"/>
      <c r="AF8" s="58"/>
    </row>
    <row r="9" spans="2:32" ht="64.5" customHeight="1" thickBot="1">
      <c r="B9" s="59"/>
      <c r="C9" s="553" t="s">
        <v>673</v>
      </c>
      <c r="D9" s="553"/>
      <c r="E9" s="551">
        <v>251424</v>
      </c>
      <c r="F9" s="552"/>
      <c r="G9" s="323"/>
      <c r="H9" s="58"/>
      <c r="J9" s="59"/>
      <c r="K9" s="553" t="s">
        <v>673</v>
      </c>
      <c r="L9" s="553"/>
      <c r="M9" s="551"/>
      <c r="N9" s="552"/>
      <c r="O9" s="323"/>
      <c r="P9" s="58"/>
      <c r="R9" s="59"/>
      <c r="S9" s="553" t="s">
        <v>673</v>
      </c>
      <c r="T9" s="553"/>
      <c r="U9" s="551"/>
      <c r="V9" s="552"/>
      <c r="W9" s="323"/>
      <c r="X9" s="58"/>
      <c r="Z9" s="59"/>
      <c r="AA9" s="553" t="s">
        <v>673</v>
      </c>
      <c r="AB9" s="553"/>
      <c r="AC9" s="551"/>
      <c r="AD9" s="552"/>
      <c r="AE9" s="323"/>
      <c r="AF9" s="58"/>
    </row>
    <row r="10" spans="2:32" ht="194.25" customHeight="1" thickBot="1">
      <c r="B10" s="59"/>
      <c r="C10" s="534" t="s">
        <v>235</v>
      </c>
      <c r="D10" s="534"/>
      <c r="E10" s="558" t="s">
        <v>886</v>
      </c>
      <c r="F10" s="559"/>
      <c r="G10" s="323"/>
      <c r="H10" s="58"/>
      <c r="J10" s="59"/>
      <c r="K10" s="534" t="s">
        <v>235</v>
      </c>
      <c r="L10" s="534"/>
      <c r="M10" s="556"/>
      <c r="N10" s="557"/>
      <c r="O10" s="323"/>
      <c r="P10" s="58"/>
      <c r="R10" s="59"/>
      <c r="S10" s="534" t="s">
        <v>235</v>
      </c>
      <c r="T10" s="534"/>
      <c r="U10" s="556"/>
      <c r="V10" s="557"/>
      <c r="W10" s="323"/>
      <c r="X10" s="58"/>
      <c r="Z10" s="59"/>
      <c r="AA10" s="534" t="s">
        <v>235</v>
      </c>
      <c r="AB10" s="534"/>
      <c r="AC10" s="556"/>
      <c r="AD10" s="557"/>
      <c r="AE10" s="323"/>
      <c r="AF10" s="58"/>
    </row>
    <row r="11" spans="2:32" ht="14.25" thickBot="1">
      <c r="B11" s="59"/>
      <c r="C11" s="40"/>
      <c r="D11" s="40"/>
      <c r="E11" s="323"/>
      <c r="F11" s="323"/>
      <c r="G11" s="323"/>
      <c r="H11" s="58"/>
      <c r="J11" s="59"/>
      <c r="K11" s="40"/>
      <c r="L11" s="40"/>
      <c r="M11" s="323"/>
      <c r="N11" s="323"/>
      <c r="O11" s="323"/>
      <c r="P11" s="58"/>
      <c r="R11" s="59"/>
      <c r="S11" s="40"/>
      <c r="T11" s="40"/>
      <c r="U11" s="323"/>
      <c r="V11" s="323"/>
      <c r="W11" s="323"/>
      <c r="X11" s="58"/>
      <c r="Z11" s="59"/>
      <c r="AA11" s="40"/>
      <c r="AB11" s="40"/>
      <c r="AC11" s="323"/>
      <c r="AD11" s="323"/>
      <c r="AE11" s="323"/>
      <c r="AF11" s="58"/>
    </row>
    <row r="12" spans="2:32" ht="37.5" customHeight="1" thickBot="1">
      <c r="B12" s="59"/>
      <c r="C12" s="534" t="s">
        <v>310</v>
      </c>
      <c r="D12" s="534"/>
      <c r="E12" s="551">
        <v>32849</v>
      </c>
      <c r="F12" s="552"/>
      <c r="G12" s="323"/>
      <c r="H12" s="58"/>
      <c r="J12" s="59"/>
      <c r="K12" s="534" t="s">
        <v>310</v>
      </c>
      <c r="L12" s="534"/>
      <c r="M12" s="551"/>
      <c r="N12" s="552"/>
      <c r="O12" s="323"/>
      <c r="P12" s="58"/>
      <c r="R12" s="59"/>
      <c r="S12" s="534" t="s">
        <v>310</v>
      </c>
      <c r="T12" s="534"/>
      <c r="U12" s="551"/>
      <c r="V12" s="552"/>
      <c r="W12" s="323"/>
      <c r="X12" s="58"/>
      <c r="Z12" s="59"/>
      <c r="AA12" s="534" t="s">
        <v>310</v>
      </c>
      <c r="AB12" s="534"/>
      <c r="AC12" s="551"/>
      <c r="AD12" s="552"/>
      <c r="AE12" s="323"/>
      <c r="AF12" s="58"/>
    </row>
    <row r="13" spans="2:32" ht="27.75" customHeight="1">
      <c r="B13" s="59"/>
      <c r="C13" s="554" t="s">
        <v>309</v>
      </c>
      <c r="D13" s="554"/>
      <c r="E13" s="554"/>
      <c r="F13" s="554"/>
      <c r="G13" s="323"/>
      <c r="H13" s="58"/>
      <c r="J13" s="59"/>
      <c r="K13" s="554" t="s">
        <v>309</v>
      </c>
      <c r="L13" s="554"/>
      <c r="M13" s="554"/>
      <c r="N13" s="554"/>
      <c r="O13" s="323"/>
      <c r="P13" s="58"/>
      <c r="R13" s="59"/>
      <c r="S13" s="554" t="s">
        <v>309</v>
      </c>
      <c r="T13" s="554"/>
      <c r="U13" s="554"/>
      <c r="V13" s="554"/>
      <c r="W13" s="323"/>
      <c r="X13" s="58"/>
      <c r="Z13" s="59"/>
      <c r="AA13" s="554" t="s">
        <v>309</v>
      </c>
      <c r="AB13" s="554"/>
      <c r="AC13" s="554"/>
      <c r="AD13" s="554"/>
      <c r="AE13" s="323"/>
      <c r="AF13" s="58"/>
    </row>
    <row r="14" spans="2:32" ht="13.5">
      <c r="B14" s="59"/>
      <c r="C14" s="331"/>
      <c r="D14" s="331"/>
      <c r="E14" s="331"/>
      <c r="F14" s="331"/>
      <c r="G14" s="323"/>
      <c r="H14" s="58"/>
      <c r="J14" s="59"/>
      <c r="K14" s="331"/>
      <c r="L14" s="331"/>
      <c r="M14" s="331"/>
      <c r="N14" s="331"/>
      <c r="O14" s="323"/>
      <c r="P14" s="58"/>
      <c r="R14" s="59"/>
      <c r="S14" s="331"/>
      <c r="T14" s="331"/>
      <c r="U14" s="331"/>
      <c r="V14" s="331"/>
      <c r="W14" s="323"/>
      <c r="X14" s="58"/>
      <c r="Z14" s="59"/>
      <c r="AA14" s="331"/>
      <c r="AB14" s="331"/>
      <c r="AC14" s="331"/>
      <c r="AD14" s="331"/>
      <c r="AE14" s="323"/>
      <c r="AF14" s="58"/>
    </row>
    <row r="15" spans="1:32" ht="14.25" thickBot="1">
      <c r="A15" s="19"/>
      <c r="B15" s="59"/>
      <c r="C15" s="534" t="s">
        <v>217</v>
      </c>
      <c r="D15" s="534"/>
      <c r="E15" s="323"/>
      <c r="F15" s="323"/>
      <c r="G15" s="323"/>
      <c r="H15" s="58"/>
      <c r="J15" s="59"/>
      <c r="K15" s="534" t="s">
        <v>217</v>
      </c>
      <c r="L15" s="534"/>
      <c r="M15" s="323"/>
      <c r="N15" s="323"/>
      <c r="O15" s="323"/>
      <c r="P15" s="58"/>
      <c r="R15" s="59"/>
      <c r="S15" s="534" t="s">
        <v>217</v>
      </c>
      <c r="T15" s="534"/>
      <c r="U15" s="323"/>
      <c r="V15" s="323"/>
      <c r="W15" s="323"/>
      <c r="X15" s="58"/>
      <c r="Z15" s="59"/>
      <c r="AA15" s="534" t="s">
        <v>217</v>
      </c>
      <c r="AB15" s="534"/>
      <c r="AC15" s="323"/>
      <c r="AD15" s="323"/>
      <c r="AE15" s="323"/>
      <c r="AF15" s="58"/>
    </row>
    <row r="16" spans="1:32" ht="60" customHeight="1" thickBot="1">
      <c r="A16" s="19"/>
      <c r="B16" s="59"/>
      <c r="C16" s="534" t="s">
        <v>287</v>
      </c>
      <c r="D16" s="534"/>
      <c r="E16" s="301" t="s">
        <v>218</v>
      </c>
      <c r="F16" s="302" t="s">
        <v>219</v>
      </c>
      <c r="G16" s="323"/>
      <c r="H16" s="58"/>
      <c r="J16" s="59"/>
      <c r="K16" s="534" t="s">
        <v>287</v>
      </c>
      <c r="L16" s="534"/>
      <c r="M16" s="301" t="s">
        <v>218</v>
      </c>
      <c r="N16" s="302" t="s">
        <v>219</v>
      </c>
      <c r="O16" s="323"/>
      <c r="P16" s="58"/>
      <c r="R16" s="59"/>
      <c r="S16" s="534" t="s">
        <v>287</v>
      </c>
      <c r="T16" s="534"/>
      <c r="U16" s="301" t="s">
        <v>218</v>
      </c>
      <c r="V16" s="302" t="s">
        <v>219</v>
      </c>
      <c r="W16" s="323"/>
      <c r="X16" s="58"/>
      <c r="Z16" s="59"/>
      <c r="AA16" s="534" t="s">
        <v>287</v>
      </c>
      <c r="AB16" s="534"/>
      <c r="AC16" s="301" t="s">
        <v>218</v>
      </c>
      <c r="AD16" s="302" t="s">
        <v>219</v>
      </c>
      <c r="AE16" s="323"/>
      <c r="AF16" s="58"/>
    </row>
    <row r="17" spans="1:32" ht="28.5" thickBot="1">
      <c r="A17" s="19"/>
      <c r="B17" s="59"/>
      <c r="C17" s="40"/>
      <c r="D17" s="40"/>
      <c r="E17" s="360" t="s">
        <v>888</v>
      </c>
      <c r="F17" s="361" t="s">
        <v>846</v>
      </c>
      <c r="G17" s="323"/>
      <c r="H17" s="58"/>
      <c r="J17" s="59"/>
      <c r="K17" s="40"/>
      <c r="L17" s="40"/>
      <c r="M17" s="303"/>
      <c r="N17" s="304"/>
      <c r="O17" s="323"/>
      <c r="P17" s="58"/>
      <c r="R17" s="59"/>
      <c r="S17" s="40"/>
      <c r="T17" s="40"/>
      <c r="U17" s="303"/>
      <c r="V17" s="304"/>
      <c r="W17" s="323"/>
      <c r="X17" s="58"/>
      <c r="Z17" s="59"/>
      <c r="AA17" s="40"/>
      <c r="AB17" s="40"/>
      <c r="AC17" s="303"/>
      <c r="AD17" s="304"/>
      <c r="AE17" s="323"/>
      <c r="AF17" s="58"/>
    </row>
    <row r="18" spans="1:32" ht="13.5">
      <c r="A18" s="19"/>
      <c r="B18" s="59"/>
      <c r="C18" s="40"/>
      <c r="D18" s="40"/>
      <c r="E18" s="359" t="s">
        <v>803</v>
      </c>
      <c r="F18" s="421" t="s">
        <v>828</v>
      </c>
      <c r="G18" s="323"/>
      <c r="H18" s="58"/>
      <c r="J18" s="59"/>
      <c r="K18" s="40"/>
      <c r="L18" s="40"/>
      <c r="M18" s="315"/>
      <c r="N18" s="305"/>
      <c r="O18" s="323"/>
      <c r="P18" s="58"/>
      <c r="R18" s="59"/>
      <c r="S18" s="40"/>
      <c r="T18" s="40"/>
      <c r="U18" s="315"/>
      <c r="V18" s="305"/>
      <c r="W18" s="323"/>
      <c r="X18" s="58"/>
      <c r="Z18" s="59"/>
      <c r="AA18" s="40"/>
      <c r="AB18" s="40"/>
      <c r="AC18" s="315"/>
      <c r="AD18" s="305"/>
      <c r="AE18" s="323"/>
      <c r="AF18" s="58"/>
    </row>
    <row r="19" spans="1:32" ht="14.25" thickBot="1">
      <c r="A19" s="19"/>
      <c r="B19" s="59"/>
      <c r="C19" s="40"/>
      <c r="D19" s="40"/>
      <c r="E19" s="315" t="s">
        <v>829</v>
      </c>
      <c r="F19" s="351" t="s">
        <v>836</v>
      </c>
      <c r="G19" s="323"/>
      <c r="H19" s="58"/>
      <c r="J19" s="59"/>
      <c r="K19" s="40"/>
      <c r="L19" s="40"/>
      <c r="M19" s="315"/>
      <c r="N19" s="305"/>
      <c r="O19" s="323"/>
      <c r="P19" s="58"/>
      <c r="R19" s="59"/>
      <c r="S19" s="40"/>
      <c r="T19" s="40"/>
      <c r="U19" s="315"/>
      <c r="V19" s="305"/>
      <c r="W19" s="323"/>
      <c r="X19" s="58"/>
      <c r="Z19" s="59"/>
      <c r="AA19" s="40"/>
      <c r="AB19" s="40"/>
      <c r="AC19" s="315"/>
      <c r="AD19" s="305"/>
      <c r="AE19" s="323"/>
      <c r="AF19" s="58"/>
    </row>
    <row r="20" spans="1:32" ht="33.75" customHeight="1" thickBot="1">
      <c r="A20" s="19"/>
      <c r="B20" s="59"/>
      <c r="C20" s="40"/>
      <c r="D20" s="40"/>
      <c r="E20" s="427" t="s">
        <v>887</v>
      </c>
      <c r="F20" s="361" t="s">
        <v>1014</v>
      </c>
      <c r="G20" s="323"/>
      <c r="H20" s="350"/>
      <c r="J20" s="59"/>
      <c r="K20" s="40"/>
      <c r="L20" s="40"/>
      <c r="M20" s="315"/>
      <c r="N20" s="305"/>
      <c r="O20" s="323"/>
      <c r="P20" s="58"/>
      <c r="R20" s="59"/>
      <c r="S20" s="40"/>
      <c r="T20" s="40"/>
      <c r="U20" s="315"/>
      <c r="V20" s="305"/>
      <c r="W20" s="323"/>
      <c r="X20" s="58"/>
      <c r="Z20" s="59"/>
      <c r="AA20" s="40"/>
      <c r="AB20" s="40"/>
      <c r="AC20" s="315"/>
      <c r="AD20" s="305"/>
      <c r="AE20" s="323"/>
      <c r="AF20" s="58"/>
    </row>
    <row r="21" spans="1:32" ht="13.5">
      <c r="A21" s="19"/>
      <c r="B21" s="59"/>
      <c r="C21" s="40"/>
      <c r="D21" s="40"/>
      <c r="E21" s="428" t="s">
        <v>1018</v>
      </c>
      <c r="F21" s="420" t="s">
        <v>1013</v>
      </c>
      <c r="G21" s="323"/>
      <c r="H21" s="350"/>
      <c r="J21" s="59"/>
      <c r="K21" s="40"/>
      <c r="L21" s="40"/>
      <c r="M21" s="315"/>
      <c r="N21" s="305"/>
      <c r="O21" s="323"/>
      <c r="P21" s="58"/>
      <c r="R21" s="59"/>
      <c r="S21" s="40"/>
      <c r="T21" s="40"/>
      <c r="U21" s="315"/>
      <c r="V21" s="305"/>
      <c r="W21" s="323"/>
      <c r="X21" s="58"/>
      <c r="Z21" s="59"/>
      <c r="AA21" s="40"/>
      <c r="AB21" s="40"/>
      <c r="AC21" s="315"/>
      <c r="AD21" s="305"/>
      <c r="AE21" s="323"/>
      <c r="AF21" s="58"/>
    </row>
    <row r="22" spans="1:32" ht="13.5">
      <c r="A22" s="19"/>
      <c r="B22" s="59"/>
      <c r="C22" s="40"/>
      <c r="D22" s="40"/>
      <c r="E22" s="352" t="s">
        <v>830</v>
      </c>
      <c r="F22" s="351" t="s">
        <v>826</v>
      </c>
      <c r="G22" s="323"/>
      <c r="H22" s="350"/>
      <c r="J22" s="59"/>
      <c r="K22" s="40"/>
      <c r="L22" s="40"/>
      <c r="M22" s="315"/>
      <c r="N22" s="305"/>
      <c r="O22" s="323"/>
      <c r="P22" s="58"/>
      <c r="R22" s="59"/>
      <c r="S22" s="40"/>
      <c r="T22" s="40"/>
      <c r="U22" s="315"/>
      <c r="V22" s="305"/>
      <c r="W22" s="323"/>
      <c r="X22" s="58"/>
      <c r="Z22" s="59"/>
      <c r="AA22" s="40"/>
      <c r="AB22" s="40"/>
      <c r="AC22" s="315"/>
      <c r="AD22" s="305"/>
      <c r="AE22" s="323"/>
      <c r="AF22" s="58"/>
    </row>
    <row r="23" spans="1:32" ht="28.5" thickBot="1">
      <c r="A23" s="19"/>
      <c r="B23" s="59"/>
      <c r="C23" s="40"/>
      <c r="D23" s="40"/>
      <c r="E23" s="353" t="s">
        <v>1019</v>
      </c>
      <c r="F23" s="351" t="s">
        <v>837</v>
      </c>
      <c r="G23" s="323"/>
      <c r="H23" s="58"/>
      <c r="J23" s="59"/>
      <c r="K23" s="40"/>
      <c r="L23" s="40"/>
      <c r="M23" s="315"/>
      <c r="N23" s="305"/>
      <c r="O23" s="323"/>
      <c r="P23" s="58"/>
      <c r="R23" s="59"/>
      <c r="S23" s="40"/>
      <c r="T23" s="40"/>
      <c r="U23" s="315"/>
      <c r="V23" s="305"/>
      <c r="W23" s="323"/>
      <c r="X23" s="58"/>
      <c r="Z23" s="59"/>
      <c r="AA23" s="40"/>
      <c r="AB23" s="40"/>
      <c r="AC23" s="315"/>
      <c r="AD23" s="305"/>
      <c r="AE23" s="323"/>
      <c r="AF23" s="58"/>
    </row>
    <row r="24" spans="1:32" ht="28.5" thickBot="1">
      <c r="A24" s="19"/>
      <c r="B24" s="59"/>
      <c r="C24" s="40"/>
      <c r="D24" s="40"/>
      <c r="E24" s="376" t="s">
        <v>831</v>
      </c>
      <c r="F24" s="356" t="s">
        <v>847</v>
      </c>
      <c r="G24" s="323"/>
      <c r="H24" s="58"/>
      <c r="J24" s="59"/>
      <c r="K24" s="40"/>
      <c r="L24" s="40"/>
      <c r="M24" s="315"/>
      <c r="N24" s="305"/>
      <c r="O24" s="323"/>
      <c r="P24" s="58"/>
      <c r="R24" s="59"/>
      <c r="S24" s="40"/>
      <c r="T24" s="40"/>
      <c r="U24" s="315"/>
      <c r="V24" s="305"/>
      <c r="W24" s="323"/>
      <c r="X24" s="58"/>
      <c r="Z24" s="59"/>
      <c r="AA24" s="40"/>
      <c r="AB24" s="40"/>
      <c r="AC24" s="315"/>
      <c r="AD24" s="305"/>
      <c r="AE24" s="323"/>
      <c r="AF24" s="58"/>
    </row>
    <row r="25" spans="1:32" ht="13.5">
      <c r="A25" s="19"/>
      <c r="B25" s="59"/>
      <c r="C25" s="40"/>
      <c r="D25" s="40"/>
      <c r="E25" s="355" t="s">
        <v>815</v>
      </c>
      <c r="F25" s="545" t="s">
        <v>827</v>
      </c>
      <c r="G25" s="323"/>
      <c r="H25" s="58"/>
      <c r="J25" s="59"/>
      <c r="K25" s="40"/>
      <c r="L25" s="40"/>
      <c r="M25" s="315"/>
      <c r="N25" s="305"/>
      <c r="O25" s="323"/>
      <c r="P25" s="58"/>
      <c r="R25" s="59"/>
      <c r="S25" s="40"/>
      <c r="T25" s="40"/>
      <c r="U25" s="315"/>
      <c r="V25" s="305"/>
      <c r="W25" s="323"/>
      <c r="X25" s="58"/>
      <c r="Z25" s="59"/>
      <c r="AA25" s="40"/>
      <c r="AB25" s="40"/>
      <c r="AC25" s="315"/>
      <c r="AD25" s="305"/>
      <c r="AE25" s="323"/>
      <c r="AF25" s="58"/>
    </row>
    <row r="26" spans="1:32" ht="13.5">
      <c r="A26" s="19"/>
      <c r="B26" s="59"/>
      <c r="C26" s="40"/>
      <c r="D26" s="40"/>
      <c r="E26" s="315" t="s">
        <v>811</v>
      </c>
      <c r="F26" s="546"/>
      <c r="G26" s="323"/>
      <c r="H26" s="58"/>
      <c r="J26" s="59"/>
      <c r="K26" s="40"/>
      <c r="L26" s="40"/>
      <c r="M26" s="315"/>
      <c r="N26" s="305"/>
      <c r="O26" s="323"/>
      <c r="P26" s="58"/>
      <c r="R26" s="59"/>
      <c r="S26" s="40"/>
      <c r="T26" s="40"/>
      <c r="U26" s="315"/>
      <c r="V26" s="305"/>
      <c r="W26" s="323"/>
      <c r="X26" s="58"/>
      <c r="Z26" s="59"/>
      <c r="AA26" s="40"/>
      <c r="AB26" s="40"/>
      <c r="AC26" s="315"/>
      <c r="AD26" s="305"/>
      <c r="AE26" s="323"/>
      <c r="AF26" s="58"/>
    </row>
    <row r="27" spans="1:32" ht="14.25" thickBot="1">
      <c r="A27" s="19"/>
      <c r="B27" s="59"/>
      <c r="C27" s="40"/>
      <c r="D27" s="40"/>
      <c r="E27" s="315" t="s">
        <v>832</v>
      </c>
      <c r="F27" s="546"/>
      <c r="G27" s="323"/>
      <c r="H27" s="58"/>
      <c r="J27" s="59"/>
      <c r="K27" s="40"/>
      <c r="L27" s="40"/>
      <c r="M27" s="324"/>
      <c r="N27" s="325"/>
      <c r="O27" s="323"/>
      <c r="P27" s="58"/>
      <c r="R27" s="59"/>
      <c r="S27" s="40"/>
      <c r="T27" s="40"/>
      <c r="U27" s="324"/>
      <c r="V27" s="325"/>
      <c r="W27" s="323"/>
      <c r="X27" s="58"/>
      <c r="Z27" s="59"/>
      <c r="AA27" s="40"/>
      <c r="AB27" s="40"/>
      <c r="AC27" s="324"/>
      <c r="AD27" s="325"/>
      <c r="AE27" s="323"/>
      <c r="AF27" s="58"/>
    </row>
    <row r="28" spans="1:32" ht="14.25" thickBot="1">
      <c r="A28" s="19"/>
      <c r="B28" s="59"/>
      <c r="C28" s="40"/>
      <c r="D28" s="40"/>
      <c r="E28" s="372" t="s">
        <v>833</v>
      </c>
      <c r="F28" s="546"/>
      <c r="G28" s="323"/>
      <c r="H28" s="58"/>
      <c r="J28" s="59"/>
      <c r="K28" s="40"/>
      <c r="L28" s="40"/>
      <c r="M28" s="307" t="s">
        <v>281</v>
      </c>
      <c r="N28" s="308">
        <f>SUM(N17:N26)</f>
        <v>0</v>
      </c>
      <c r="O28" s="323"/>
      <c r="P28" s="58"/>
      <c r="R28" s="59"/>
      <c r="S28" s="40"/>
      <c r="T28" s="40"/>
      <c r="U28" s="307" t="s">
        <v>281</v>
      </c>
      <c r="V28" s="308">
        <f>SUM(V17:V26)</f>
        <v>0</v>
      </c>
      <c r="W28" s="323"/>
      <c r="X28" s="58"/>
      <c r="Z28" s="59"/>
      <c r="AA28" s="40"/>
      <c r="AB28" s="40"/>
      <c r="AC28" s="307" t="s">
        <v>281</v>
      </c>
      <c r="AD28" s="308">
        <f>SUM(AD17:AD26)</f>
        <v>0</v>
      </c>
      <c r="AE28" s="323"/>
      <c r="AF28" s="58"/>
    </row>
    <row r="29" spans="1:32" ht="13.5">
      <c r="A29" s="19"/>
      <c r="B29" s="59"/>
      <c r="C29" s="40"/>
      <c r="D29" s="40"/>
      <c r="E29" s="372" t="s">
        <v>834</v>
      </c>
      <c r="F29" s="546"/>
      <c r="G29" s="323"/>
      <c r="H29" s="58"/>
      <c r="J29" s="59"/>
      <c r="K29" s="40"/>
      <c r="L29" s="40"/>
      <c r="M29" s="326"/>
      <c r="N29" s="327"/>
      <c r="O29" s="323"/>
      <c r="P29" s="58"/>
      <c r="R29" s="59"/>
      <c r="S29" s="40"/>
      <c r="T29" s="40"/>
      <c r="U29" s="326"/>
      <c r="V29" s="327"/>
      <c r="W29" s="323"/>
      <c r="X29" s="58"/>
      <c r="Z29" s="59"/>
      <c r="AA29" s="40"/>
      <c r="AB29" s="40"/>
      <c r="AC29" s="326"/>
      <c r="AD29" s="327"/>
      <c r="AE29" s="323"/>
      <c r="AF29" s="58"/>
    </row>
    <row r="30" spans="1:32" ht="13.5">
      <c r="A30" s="19"/>
      <c r="B30" s="59"/>
      <c r="C30" s="40"/>
      <c r="D30" s="40"/>
      <c r="E30" s="372" t="s">
        <v>835</v>
      </c>
      <c r="F30" s="546"/>
      <c r="G30" s="323"/>
      <c r="H30" s="58"/>
      <c r="J30" s="59"/>
      <c r="K30" s="40"/>
      <c r="L30" s="40"/>
      <c r="M30" s="326"/>
      <c r="N30" s="327"/>
      <c r="O30" s="323"/>
      <c r="P30" s="58"/>
      <c r="R30" s="59"/>
      <c r="S30" s="40"/>
      <c r="T30" s="40"/>
      <c r="U30" s="326"/>
      <c r="V30" s="327"/>
      <c r="W30" s="323"/>
      <c r="X30" s="58"/>
      <c r="Z30" s="59"/>
      <c r="AA30" s="40"/>
      <c r="AB30" s="40"/>
      <c r="AC30" s="326"/>
      <c r="AD30" s="327"/>
      <c r="AE30" s="323"/>
      <c r="AF30" s="58"/>
    </row>
    <row r="31" spans="1:32" ht="15" customHeight="1" hidden="1">
      <c r="A31" s="19"/>
      <c r="B31" s="59"/>
      <c r="C31" s="40"/>
      <c r="D31" s="40"/>
      <c r="E31" s="543"/>
      <c r="F31" s="546"/>
      <c r="G31" s="323"/>
      <c r="H31" s="58"/>
      <c r="J31" s="59"/>
      <c r="K31" s="40"/>
      <c r="L31" s="40"/>
      <c r="M31" s="326"/>
      <c r="N31" s="327"/>
      <c r="O31" s="323"/>
      <c r="P31" s="58"/>
      <c r="R31" s="59"/>
      <c r="S31" s="40"/>
      <c r="T31" s="40"/>
      <c r="U31" s="326"/>
      <c r="V31" s="327"/>
      <c r="W31" s="323"/>
      <c r="X31" s="58"/>
      <c r="Z31" s="59"/>
      <c r="AA31" s="40"/>
      <c r="AB31" s="40"/>
      <c r="AC31" s="326"/>
      <c r="AD31" s="327"/>
      <c r="AE31" s="323"/>
      <c r="AF31" s="58"/>
    </row>
    <row r="32" spans="1:32" ht="15" customHeight="1" hidden="1">
      <c r="A32" s="19"/>
      <c r="B32" s="59"/>
      <c r="C32" s="40"/>
      <c r="D32" s="40"/>
      <c r="E32" s="544"/>
      <c r="F32" s="547"/>
      <c r="G32" s="323"/>
      <c r="H32" s="58"/>
      <c r="J32" s="59"/>
      <c r="K32" s="40"/>
      <c r="L32" s="40"/>
      <c r="M32" s="326"/>
      <c r="N32" s="327"/>
      <c r="O32" s="323"/>
      <c r="P32" s="58"/>
      <c r="R32" s="59"/>
      <c r="S32" s="40"/>
      <c r="T32" s="40"/>
      <c r="U32" s="326"/>
      <c r="V32" s="327"/>
      <c r="W32" s="323"/>
      <c r="X32" s="58"/>
      <c r="Z32" s="59"/>
      <c r="AA32" s="40"/>
      <c r="AB32" s="40"/>
      <c r="AC32" s="326"/>
      <c r="AD32" s="327"/>
      <c r="AE32" s="323"/>
      <c r="AF32" s="58"/>
    </row>
    <row r="33" spans="1:32" ht="21" customHeight="1">
      <c r="A33" s="19"/>
      <c r="B33" s="59"/>
      <c r="C33" s="40"/>
      <c r="D33" s="40"/>
      <c r="E33" s="372" t="s">
        <v>838</v>
      </c>
      <c r="F33" s="548" t="s">
        <v>842</v>
      </c>
      <c r="G33" s="323"/>
      <c r="H33" s="58"/>
      <c r="J33" s="59"/>
      <c r="K33" s="40"/>
      <c r="L33" s="40"/>
      <c r="M33" s="326"/>
      <c r="N33" s="327"/>
      <c r="O33" s="323"/>
      <c r="P33" s="58"/>
      <c r="R33" s="59"/>
      <c r="S33" s="40"/>
      <c r="T33" s="40"/>
      <c r="U33" s="326"/>
      <c r="V33" s="327"/>
      <c r="W33" s="323"/>
      <c r="X33" s="58"/>
      <c r="Z33" s="59"/>
      <c r="AA33" s="40"/>
      <c r="AB33" s="40"/>
      <c r="AC33" s="326"/>
      <c r="AD33" s="327"/>
      <c r="AE33" s="323"/>
      <c r="AF33" s="58"/>
    </row>
    <row r="34" spans="1:32" ht="13.5">
      <c r="A34" s="19"/>
      <c r="B34" s="59"/>
      <c r="C34" s="40"/>
      <c r="D34" s="40"/>
      <c r="E34" s="372" t="s">
        <v>839</v>
      </c>
      <c r="F34" s="549"/>
      <c r="G34" s="323"/>
      <c r="H34" s="58"/>
      <c r="J34" s="59"/>
      <c r="K34" s="40"/>
      <c r="L34" s="40"/>
      <c r="M34" s="326"/>
      <c r="N34" s="327"/>
      <c r="O34" s="323"/>
      <c r="P34" s="58"/>
      <c r="R34" s="59"/>
      <c r="S34" s="40"/>
      <c r="T34" s="40"/>
      <c r="U34" s="326"/>
      <c r="V34" s="327"/>
      <c r="W34" s="323"/>
      <c r="X34" s="58"/>
      <c r="Z34" s="59"/>
      <c r="AA34" s="40"/>
      <c r="AB34" s="40"/>
      <c r="AC34" s="326"/>
      <c r="AD34" s="327"/>
      <c r="AE34" s="323"/>
      <c r="AF34" s="58"/>
    </row>
    <row r="35" spans="1:32" ht="14.25" thickBot="1">
      <c r="A35" s="19"/>
      <c r="B35" s="59"/>
      <c r="C35" s="40"/>
      <c r="D35" s="40"/>
      <c r="E35" s="373" t="s">
        <v>840</v>
      </c>
      <c r="F35" s="549"/>
      <c r="G35" s="323"/>
      <c r="H35" s="58"/>
      <c r="J35" s="59"/>
      <c r="K35" s="40"/>
      <c r="L35" s="40"/>
      <c r="M35" s="326"/>
      <c r="N35" s="327"/>
      <c r="O35" s="323"/>
      <c r="P35" s="58"/>
      <c r="R35" s="59"/>
      <c r="S35" s="40"/>
      <c r="T35" s="40"/>
      <c r="U35" s="326"/>
      <c r="V35" s="327"/>
      <c r="W35" s="323"/>
      <c r="X35" s="58"/>
      <c r="Z35" s="59"/>
      <c r="AA35" s="40"/>
      <c r="AB35" s="40"/>
      <c r="AC35" s="326"/>
      <c r="AD35" s="327"/>
      <c r="AE35" s="323"/>
      <c r="AF35" s="58"/>
    </row>
    <row r="36" spans="1:32" ht="13.5">
      <c r="A36" s="19"/>
      <c r="B36" s="59"/>
      <c r="C36" s="40"/>
      <c r="D36" s="40"/>
      <c r="E36" s="401" t="s">
        <v>841</v>
      </c>
      <c r="F36" s="550"/>
      <c r="G36" s="323"/>
      <c r="H36" s="58"/>
      <c r="J36" s="59"/>
      <c r="K36" s="40"/>
      <c r="L36" s="40"/>
      <c r="M36" s="326"/>
      <c r="N36" s="327"/>
      <c r="O36" s="323"/>
      <c r="P36" s="58"/>
      <c r="R36" s="59"/>
      <c r="S36" s="40"/>
      <c r="T36" s="40"/>
      <c r="U36" s="326"/>
      <c r="V36" s="327"/>
      <c r="W36" s="323"/>
      <c r="X36" s="58"/>
      <c r="Z36" s="59"/>
      <c r="AA36" s="40"/>
      <c r="AB36" s="40"/>
      <c r="AC36" s="326"/>
      <c r="AD36" s="327"/>
      <c r="AE36" s="323"/>
      <c r="AF36" s="58"/>
    </row>
    <row r="37" spans="1:32" ht="13.5">
      <c r="A37" s="19"/>
      <c r="B37" s="59"/>
      <c r="C37" s="40"/>
      <c r="D37" s="40"/>
      <c r="E37" s="332" t="s">
        <v>786</v>
      </c>
      <c r="F37" s="364" t="s">
        <v>858</v>
      </c>
      <c r="G37" s="323"/>
      <c r="H37" s="58"/>
      <c r="J37" s="59"/>
      <c r="K37" s="40"/>
      <c r="L37" s="40"/>
      <c r="M37" s="326"/>
      <c r="N37" s="327"/>
      <c r="O37" s="323"/>
      <c r="P37" s="58"/>
      <c r="R37" s="59"/>
      <c r="S37" s="40"/>
      <c r="T37" s="40"/>
      <c r="U37" s="326"/>
      <c r="V37" s="327"/>
      <c r="W37" s="323"/>
      <c r="X37" s="58"/>
      <c r="Z37" s="59"/>
      <c r="AA37" s="40"/>
      <c r="AB37" s="40"/>
      <c r="AC37" s="326"/>
      <c r="AD37" s="327"/>
      <c r="AE37" s="323"/>
      <c r="AF37" s="58"/>
    </row>
    <row r="38" spans="1:32" ht="14.25" thickBot="1">
      <c r="A38" s="19"/>
      <c r="B38" s="59"/>
      <c r="C38" s="40"/>
      <c r="D38" s="40"/>
      <c r="E38" s="354" t="s">
        <v>785</v>
      </c>
      <c r="F38" s="365" t="s">
        <v>859</v>
      </c>
      <c r="G38" s="323"/>
      <c r="H38" s="58"/>
      <c r="J38" s="59"/>
      <c r="K38" s="40"/>
      <c r="L38" s="40"/>
      <c r="M38" s="326"/>
      <c r="N38" s="327"/>
      <c r="O38" s="323"/>
      <c r="P38" s="58"/>
      <c r="R38" s="59"/>
      <c r="S38" s="40"/>
      <c r="T38" s="40"/>
      <c r="U38" s="326"/>
      <c r="V38" s="327"/>
      <c r="W38" s="323"/>
      <c r="X38" s="58"/>
      <c r="Z38" s="59"/>
      <c r="AA38" s="40"/>
      <c r="AB38" s="40"/>
      <c r="AC38" s="326"/>
      <c r="AD38" s="327"/>
      <c r="AE38" s="323"/>
      <c r="AF38" s="58"/>
    </row>
    <row r="39" spans="1:32" ht="14.25" thickBot="1">
      <c r="A39" s="19"/>
      <c r="B39" s="59"/>
      <c r="C39" s="40"/>
      <c r="D39" s="40"/>
      <c r="E39" s="363" t="s">
        <v>281</v>
      </c>
      <c r="F39" s="366" t="s">
        <v>860</v>
      </c>
      <c r="G39" s="323"/>
      <c r="H39" s="58"/>
      <c r="J39" s="59"/>
      <c r="K39" s="40"/>
      <c r="L39" s="40"/>
      <c r="M39" s="326"/>
      <c r="N39" s="327"/>
      <c r="O39" s="323"/>
      <c r="P39" s="58"/>
      <c r="R39" s="59"/>
      <c r="S39" s="40"/>
      <c r="T39" s="40"/>
      <c r="U39" s="326"/>
      <c r="V39" s="327"/>
      <c r="W39" s="323"/>
      <c r="X39" s="58"/>
      <c r="Z39" s="59"/>
      <c r="AA39" s="40"/>
      <c r="AB39" s="40"/>
      <c r="AC39" s="326"/>
      <c r="AD39" s="327"/>
      <c r="AE39" s="323"/>
      <c r="AF39" s="58"/>
    </row>
    <row r="40" spans="1:32" ht="0.75" customHeight="1">
      <c r="A40" s="19"/>
      <c r="B40" s="59"/>
      <c r="C40" s="40"/>
      <c r="D40" s="40"/>
      <c r="E40" s="323"/>
      <c r="F40" s="357"/>
      <c r="G40" s="323"/>
      <c r="H40" s="58"/>
      <c r="J40" s="59"/>
      <c r="K40" s="40"/>
      <c r="L40" s="40"/>
      <c r="M40" s="323"/>
      <c r="N40" s="323"/>
      <c r="O40" s="323"/>
      <c r="P40" s="58"/>
      <c r="R40" s="59"/>
      <c r="S40" s="40"/>
      <c r="T40" s="40"/>
      <c r="U40" s="323"/>
      <c r="V40" s="323"/>
      <c r="W40" s="323"/>
      <c r="X40" s="58"/>
      <c r="Z40" s="59"/>
      <c r="AA40" s="40"/>
      <c r="AB40" s="40"/>
      <c r="AC40" s="323"/>
      <c r="AD40" s="323"/>
      <c r="AE40" s="323"/>
      <c r="AF40" s="58"/>
    </row>
    <row r="41" spans="1:32" ht="43.5" customHeight="1" thickBot="1">
      <c r="A41" s="19"/>
      <c r="B41" s="59"/>
      <c r="C41" s="534" t="s">
        <v>285</v>
      </c>
      <c r="D41" s="534"/>
      <c r="E41" s="323"/>
      <c r="F41" s="323"/>
      <c r="G41" s="323"/>
      <c r="H41" s="58"/>
      <c r="J41" s="59"/>
      <c r="K41" s="534" t="s">
        <v>285</v>
      </c>
      <c r="L41" s="534"/>
      <c r="M41" s="323"/>
      <c r="N41" s="323"/>
      <c r="O41" s="323"/>
      <c r="P41" s="58"/>
      <c r="R41" s="59"/>
      <c r="S41" s="534" t="s">
        <v>285</v>
      </c>
      <c r="T41" s="534"/>
      <c r="U41" s="323"/>
      <c r="V41" s="323"/>
      <c r="W41" s="323"/>
      <c r="X41" s="58"/>
      <c r="Z41" s="59"/>
      <c r="AA41" s="534" t="s">
        <v>285</v>
      </c>
      <c r="AB41" s="534"/>
      <c r="AC41" s="323"/>
      <c r="AD41" s="323"/>
      <c r="AE41" s="323"/>
      <c r="AF41" s="58"/>
    </row>
    <row r="42" spans="2:32" ht="61.5" customHeight="1" thickBot="1">
      <c r="B42" s="59"/>
      <c r="C42" s="534" t="s">
        <v>288</v>
      </c>
      <c r="D42" s="534"/>
      <c r="E42" s="349" t="s">
        <v>218</v>
      </c>
      <c r="F42" s="349" t="s">
        <v>220</v>
      </c>
      <c r="G42" s="349" t="s">
        <v>249</v>
      </c>
      <c r="H42" s="58"/>
      <c r="J42" s="59"/>
      <c r="K42" s="534" t="s">
        <v>288</v>
      </c>
      <c r="L42" s="534"/>
      <c r="M42" s="309" t="s">
        <v>218</v>
      </c>
      <c r="N42" s="310" t="s">
        <v>220</v>
      </c>
      <c r="O42" s="311" t="s">
        <v>249</v>
      </c>
      <c r="P42" s="58"/>
      <c r="R42" s="59"/>
      <c r="S42" s="534" t="s">
        <v>288</v>
      </c>
      <c r="T42" s="534"/>
      <c r="U42" s="309" t="s">
        <v>218</v>
      </c>
      <c r="V42" s="310" t="s">
        <v>220</v>
      </c>
      <c r="W42" s="311" t="s">
        <v>249</v>
      </c>
      <c r="X42" s="58"/>
      <c r="Z42" s="59"/>
      <c r="AA42" s="534" t="s">
        <v>288</v>
      </c>
      <c r="AB42" s="534"/>
      <c r="AC42" s="309" t="s">
        <v>218</v>
      </c>
      <c r="AD42" s="310" t="s">
        <v>220</v>
      </c>
      <c r="AE42" s="311" t="s">
        <v>249</v>
      </c>
      <c r="AF42" s="58"/>
    </row>
    <row r="43" spans="2:32" ht="27.75">
      <c r="B43" s="59"/>
      <c r="C43" s="40"/>
      <c r="D43" s="40"/>
      <c r="E43" s="402" t="s">
        <v>848</v>
      </c>
      <c r="F43" s="403" t="s">
        <v>861</v>
      </c>
      <c r="G43" s="404"/>
      <c r="H43" s="58"/>
      <c r="J43" s="59"/>
      <c r="K43" s="40"/>
      <c r="L43" s="40"/>
      <c r="M43" s="312"/>
      <c r="N43" s="313"/>
      <c r="O43" s="314"/>
      <c r="P43" s="58"/>
      <c r="R43" s="59"/>
      <c r="S43" s="40"/>
      <c r="T43" s="40"/>
      <c r="U43" s="312"/>
      <c r="V43" s="313"/>
      <c r="W43" s="314"/>
      <c r="X43" s="58"/>
      <c r="Z43" s="59"/>
      <c r="AA43" s="40"/>
      <c r="AB43" s="40"/>
      <c r="AC43" s="312"/>
      <c r="AD43" s="313"/>
      <c r="AE43" s="314"/>
      <c r="AF43" s="58"/>
    </row>
    <row r="44" spans="2:32" ht="55.5">
      <c r="B44" s="59"/>
      <c r="C44" s="40"/>
      <c r="D44" s="40"/>
      <c r="E44" s="402" t="s">
        <v>867</v>
      </c>
      <c r="F44" s="362" t="s">
        <v>850</v>
      </c>
      <c r="G44" s="358" t="s">
        <v>868</v>
      </c>
      <c r="H44" s="58"/>
      <c r="J44" s="59"/>
      <c r="K44" s="40"/>
      <c r="L44" s="40"/>
      <c r="M44" s="315"/>
      <c r="N44" s="316"/>
      <c r="O44" s="317"/>
      <c r="P44" s="58"/>
      <c r="R44" s="59"/>
      <c r="S44" s="40"/>
      <c r="T44" s="40"/>
      <c r="U44" s="315"/>
      <c r="V44" s="316"/>
      <c r="W44" s="317"/>
      <c r="X44" s="58"/>
      <c r="Z44" s="59"/>
      <c r="AA44" s="40"/>
      <c r="AB44" s="40"/>
      <c r="AC44" s="315"/>
      <c r="AD44" s="316"/>
      <c r="AE44" s="317"/>
      <c r="AF44" s="58"/>
    </row>
    <row r="45" spans="2:32" ht="27.75">
      <c r="B45" s="59"/>
      <c r="C45" s="40"/>
      <c r="D45" s="40"/>
      <c r="E45" s="402" t="s">
        <v>864</v>
      </c>
      <c r="F45" s="362" t="s">
        <v>857</v>
      </c>
      <c r="G45" s="422" t="str">
        <f>"April 2022"</f>
        <v>April 2022</v>
      </c>
      <c r="H45" s="58"/>
      <c r="J45" s="59"/>
      <c r="K45" s="40"/>
      <c r="L45" s="40"/>
      <c r="M45" s="315"/>
      <c r="N45" s="316"/>
      <c r="O45" s="317"/>
      <c r="P45" s="58"/>
      <c r="R45" s="59"/>
      <c r="S45" s="40"/>
      <c r="T45" s="40"/>
      <c r="U45" s="315"/>
      <c r="V45" s="316"/>
      <c r="W45" s="317"/>
      <c r="X45" s="58"/>
      <c r="Z45" s="59"/>
      <c r="AA45" s="40"/>
      <c r="AB45" s="40"/>
      <c r="AC45" s="315"/>
      <c r="AD45" s="316"/>
      <c r="AE45" s="317"/>
      <c r="AF45" s="58"/>
    </row>
    <row r="46" spans="2:32" ht="27.75">
      <c r="B46" s="59"/>
      <c r="C46" s="40"/>
      <c r="D46" s="40"/>
      <c r="E46" s="405" t="s">
        <v>865</v>
      </c>
      <c r="F46" s="424" t="s">
        <v>851</v>
      </c>
      <c r="G46" s="358" t="str">
        <f>"September 2022"</f>
        <v>September 2022</v>
      </c>
      <c r="H46" s="58"/>
      <c r="J46" s="59"/>
      <c r="K46" s="40"/>
      <c r="L46" s="40"/>
      <c r="M46" s="315"/>
      <c r="N46" s="316"/>
      <c r="O46" s="317"/>
      <c r="P46" s="58"/>
      <c r="R46" s="59"/>
      <c r="S46" s="40"/>
      <c r="T46" s="40"/>
      <c r="U46" s="315"/>
      <c r="V46" s="316"/>
      <c r="W46" s="317"/>
      <c r="X46" s="58"/>
      <c r="Z46" s="59"/>
      <c r="AA46" s="40"/>
      <c r="AB46" s="40"/>
      <c r="AC46" s="315"/>
      <c r="AD46" s="316"/>
      <c r="AE46" s="317"/>
      <c r="AF46" s="58"/>
    </row>
    <row r="47" spans="2:32" ht="42">
      <c r="B47" s="59"/>
      <c r="C47" s="40"/>
      <c r="D47" s="40"/>
      <c r="E47" s="405" t="s">
        <v>871</v>
      </c>
      <c r="F47" s="424" t="s">
        <v>870</v>
      </c>
      <c r="G47" s="358" t="str">
        <f>"a) December 2021
b) April 2022"</f>
        <v>a) December 2021
b) April 2022</v>
      </c>
      <c r="H47" s="58"/>
      <c r="J47" s="59"/>
      <c r="K47" s="40"/>
      <c r="L47" s="40"/>
      <c r="M47" s="315"/>
      <c r="N47" s="316"/>
      <c r="O47" s="317"/>
      <c r="P47" s="58"/>
      <c r="R47" s="59"/>
      <c r="S47" s="40"/>
      <c r="T47" s="40"/>
      <c r="U47" s="315"/>
      <c r="V47" s="316"/>
      <c r="W47" s="317"/>
      <c r="X47" s="58"/>
      <c r="Z47" s="59"/>
      <c r="AA47" s="40"/>
      <c r="AB47" s="40"/>
      <c r="AC47" s="315"/>
      <c r="AD47" s="316"/>
      <c r="AE47" s="317"/>
      <c r="AF47" s="58"/>
    </row>
    <row r="48" spans="2:32" ht="42">
      <c r="B48" s="59"/>
      <c r="C48" s="40"/>
      <c r="D48" s="40"/>
      <c r="E48" s="423" t="s">
        <v>872</v>
      </c>
      <c r="F48" s="358" t="s">
        <v>852</v>
      </c>
      <c r="G48" s="407" t="str">
        <f>"a) November 2021 - May 2022
b) April 2022"</f>
        <v>a) November 2021 - May 2022
b) April 2022</v>
      </c>
      <c r="H48" s="58"/>
      <c r="J48" s="59"/>
      <c r="K48" s="40"/>
      <c r="L48" s="40"/>
      <c r="M48" s="315"/>
      <c r="N48" s="316"/>
      <c r="O48" s="317"/>
      <c r="P48" s="58"/>
      <c r="R48" s="59"/>
      <c r="S48" s="40"/>
      <c r="T48" s="40"/>
      <c r="U48" s="315"/>
      <c r="V48" s="316"/>
      <c r="W48" s="317"/>
      <c r="X48" s="58"/>
      <c r="Z48" s="59"/>
      <c r="AA48" s="40"/>
      <c r="AB48" s="40"/>
      <c r="AC48" s="315"/>
      <c r="AD48" s="316"/>
      <c r="AE48" s="317"/>
      <c r="AF48" s="58"/>
    </row>
    <row r="49" spans="2:32" ht="27.75">
      <c r="B49" s="59"/>
      <c r="C49" s="40"/>
      <c r="D49" s="40"/>
      <c r="E49" s="408" t="s">
        <v>869</v>
      </c>
      <c r="F49" s="362" t="s">
        <v>853</v>
      </c>
      <c r="G49" s="407" t="str">
        <f>"December 2021"</f>
        <v>December 2021</v>
      </c>
      <c r="H49" s="58"/>
      <c r="J49" s="59"/>
      <c r="K49" s="40"/>
      <c r="L49" s="40"/>
      <c r="M49" s="315"/>
      <c r="N49" s="316"/>
      <c r="O49" s="317"/>
      <c r="P49" s="58"/>
      <c r="R49" s="59"/>
      <c r="S49" s="40"/>
      <c r="T49" s="40"/>
      <c r="U49" s="315"/>
      <c r="V49" s="316"/>
      <c r="W49" s="317"/>
      <c r="X49" s="58"/>
      <c r="Z49" s="59"/>
      <c r="AA49" s="40"/>
      <c r="AB49" s="40"/>
      <c r="AC49" s="315"/>
      <c r="AD49" s="316"/>
      <c r="AE49" s="317"/>
      <c r="AF49" s="58"/>
    </row>
    <row r="50" spans="2:32" ht="27.75">
      <c r="B50" s="59"/>
      <c r="C50" s="40"/>
      <c r="D50" s="40"/>
      <c r="E50" s="415" t="s">
        <v>880</v>
      </c>
      <c r="F50" s="416" t="s">
        <v>862</v>
      </c>
      <c r="G50" s="407"/>
      <c r="H50" s="58"/>
      <c r="J50" s="59"/>
      <c r="K50" s="40"/>
      <c r="L50" s="40"/>
      <c r="M50" s="315"/>
      <c r="N50" s="316"/>
      <c r="O50" s="317"/>
      <c r="P50" s="58"/>
      <c r="R50" s="59"/>
      <c r="S50" s="40"/>
      <c r="T50" s="40"/>
      <c r="U50" s="315"/>
      <c r="V50" s="316"/>
      <c r="W50" s="317"/>
      <c r="X50" s="58"/>
      <c r="Z50" s="59"/>
      <c r="AA50" s="40"/>
      <c r="AB50" s="40"/>
      <c r="AC50" s="315"/>
      <c r="AD50" s="316"/>
      <c r="AE50" s="317"/>
      <c r="AF50" s="58"/>
    </row>
    <row r="51" spans="2:32" ht="27.75">
      <c r="B51" s="59"/>
      <c r="C51" s="40"/>
      <c r="D51" s="40"/>
      <c r="E51" s="409" t="s">
        <v>873</v>
      </c>
      <c r="F51" s="410" t="s">
        <v>844</v>
      </c>
      <c r="G51" s="358" t="str">
        <f>"May 2022"</f>
        <v>May 2022</v>
      </c>
      <c r="H51" s="58"/>
      <c r="J51" s="59"/>
      <c r="K51" s="40"/>
      <c r="L51" s="40"/>
      <c r="M51" s="315"/>
      <c r="N51" s="316"/>
      <c r="O51" s="317"/>
      <c r="P51" s="58"/>
      <c r="R51" s="59"/>
      <c r="S51" s="40"/>
      <c r="T51" s="40"/>
      <c r="U51" s="315"/>
      <c r="V51" s="316"/>
      <c r="W51" s="317"/>
      <c r="X51" s="58"/>
      <c r="Z51" s="59"/>
      <c r="AA51" s="40"/>
      <c r="AB51" s="40"/>
      <c r="AC51" s="315"/>
      <c r="AD51" s="316"/>
      <c r="AE51" s="317"/>
      <c r="AF51" s="58"/>
    </row>
    <row r="52" spans="2:32" ht="42">
      <c r="B52" s="59"/>
      <c r="C52" s="40"/>
      <c r="D52" s="40"/>
      <c r="E52" s="411" t="s">
        <v>875</v>
      </c>
      <c r="F52" s="412" t="s">
        <v>854</v>
      </c>
      <c r="G52" s="358" t="s">
        <v>874</v>
      </c>
      <c r="H52" s="58"/>
      <c r="J52" s="59"/>
      <c r="K52" s="40"/>
      <c r="L52" s="40"/>
      <c r="M52" s="315"/>
      <c r="N52" s="316"/>
      <c r="O52" s="317"/>
      <c r="P52" s="58"/>
      <c r="R52" s="59"/>
      <c r="S52" s="40"/>
      <c r="T52" s="40"/>
      <c r="U52" s="315"/>
      <c r="V52" s="316"/>
      <c r="W52" s="317"/>
      <c r="X52" s="58"/>
      <c r="Z52" s="59"/>
      <c r="AA52" s="40"/>
      <c r="AB52" s="40"/>
      <c r="AC52" s="315"/>
      <c r="AD52" s="316"/>
      <c r="AE52" s="317"/>
      <c r="AF52" s="58"/>
    </row>
    <row r="53" spans="2:32" ht="127.5" customHeight="1">
      <c r="B53" s="59"/>
      <c r="C53" s="40"/>
      <c r="D53" s="40"/>
      <c r="E53" s="406" t="s">
        <v>876</v>
      </c>
      <c r="F53" s="375" t="s">
        <v>855</v>
      </c>
      <c r="G53" s="358" t="s">
        <v>877</v>
      </c>
      <c r="H53" s="58"/>
      <c r="J53" s="59"/>
      <c r="K53" s="40"/>
      <c r="L53" s="40"/>
      <c r="M53" s="315"/>
      <c r="N53" s="316"/>
      <c r="O53" s="317"/>
      <c r="P53" s="58"/>
      <c r="R53" s="59"/>
      <c r="S53" s="40"/>
      <c r="T53" s="40"/>
      <c r="U53" s="315"/>
      <c r="V53" s="316"/>
      <c r="W53" s="317"/>
      <c r="X53" s="58"/>
      <c r="Z53" s="59"/>
      <c r="AA53" s="40"/>
      <c r="AB53" s="40"/>
      <c r="AC53" s="315"/>
      <c r="AD53" s="316"/>
      <c r="AE53" s="317"/>
      <c r="AF53" s="58"/>
    </row>
    <row r="54" spans="2:32" ht="42">
      <c r="B54" s="59"/>
      <c r="C54" s="40"/>
      <c r="D54" s="40"/>
      <c r="E54" s="425" t="s">
        <v>879</v>
      </c>
      <c r="F54" s="375" t="s">
        <v>845</v>
      </c>
      <c r="G54" s="422" t="str">
        <f>"February 2022"</f>
        <v>February 2022</v>
      </c>
      <c r="H54" s="58"/>
      <c r="J54" s="59"/>
      <c r="K54" s="40"/>
      <c r="L54" s="40"/>
      <c r="M54" s="315"/>
      <c r="N54" s="316"/>
      <c r="O54" s="317"/>
      <c r="P54" s="58"/>
      <c r="R54" s="59"/>
      <c r="S54" s="40"/>
      <c r="T54" s="40"/>
      <c r="U54" s="315"/>
      <c r="V54" s="316"/>
      <c r="W54" s="317"/>
      <c r="X54" s="58"/>
      <c r="Z54" s="59"/>
      <c r="AA54" s="40"/>
      <c r="AB54" s="40"/>
      <c r="AC54" s="315"/>
      <c r="AD54" s="316"/>
      <c r="AE54" s="317"/>
      <c r="AF54" s="58"/>
    </row>
    <row r="55" spans="2:32" ht="42">
      <c r="B55" s="59"/>
      <c r="C55" s="40"/>
      <c r="D55" s="40"/>
      <c r="E55" s="417" t="s">
        <v>881</v>
      </c>
      <c r="F55" s="418" t="s">
        <v>863</v>
      </c>
      <c r="G55" s="358"/>
      <c r="H55" s="58"/>
      <c r="J55" s="59"/>
      <c r="K55" s="40"/>
      <c r="L55" s="40"/>
      <c r="M55" s="315"/>
      <c r="N55" s="316"/>
      <c r="O55" s="317"/>
      <c r="P55" s="58"/>
      <c r="R55" s="59"/>
      <c r="S55" s="40"/>
      <c r="T55" s="40"/>
      <c r="U55" s="315"/>
      <c r="V55" s="316"/>
      <c r="W55" s="317"/>
      <c r="X55" s="58"/>
      <c r="Z55" s="59"/>
      <c r="AA55" s="40"/>
      <c r="AB55" s="40"/>
      <c r="AC55" s="315"/>
      <c r="AD55" s="316"/>
      <c r="AE55" s="317"/>
      <c r="AF55" s="58"/>
    </row>
    <row r="56" spans="2:32" ht="27.75">
      <c r="B56" s="59"/>
      <c r="C56" s="40"/>
      <c r="D56" s="40"/>
      <c r="E56" s="415" t="s">
        <v>882</v>
      </c>
      <c r="F56" s="375" t="s">
        <v>825</v>
      </c>
      <c r="G56" s="422" t="str">
        <f>"December 2022"</f>
        <v>December 2022</v>
      </c>
      <c r="H56" s="58"/>
      <c r="J56" s="59"/>
      <c r="K56" s="40"/>
      <c r="L56" s="40"/>
      <c r="M56" s="315"/>
      <c r="N56" s="316"/>
      <c r="O56" s="317"/>
      <c r="P56" s="58"/>
      <c r="R56" s="59"/>
      <c r="S56" s="40"/>
      <c r="T56" s="40"/>
      <c r="U56" s="315"/>
      <c r="V56" s="316"/>
      <c r="W56" s="317"/>
      <c r="X56" s="58"/>
      <c r="Z56" s="59"/>
      <c r="AA56" s="40"/>
      <c r="AB56" s="40"/>
      <c r="AC56" s="315"/>
      <c r="AD56" s="316"/>
      <c r="AE56" s="317"/>
      <c r="AF56" s="58"/>
    </row>
    <row r="57" spans="2:32" ht="126">
      <c r="B57" s="59"/>
      <c r="C57" s="40"/>
      <c r="D57" s="40"/>
      <c r="E57" s="413" t="s">
        <v>883</v>
      </c>
      <c r="F57" s="375" t="s">
        <v>843</v>
      </c>
      <c r="G57" s="358" t="s">
        <v>884</v>
      </c>
      <c r="H57" s="58"/>
      <c r="J57" s="59"/>
      <c r="K57" s="40"/>
      <c r="L57" s="40"/>
      <c r="M57" s="315"/>
      <c r="N57" s="316"/>
      <c r="O57" s="317"/>
      <c r="P57" s="58"/>
      <c r="R57" s="59"/>
      <c r="S57" s="40"/>
      <c r="T57" s="40"/>
      <c r="U57" s="315"/>
      <c r="V57" s="316"/>
      <c r="W57" s="317"/>
      <c r="X57" s="58"/>
      <c r="Z57" s="59"/>
      <c r="AA57" s="40"/>
      <c r="AB57" s="40"/>
      <c r="AC57" s="315"/>
      <c r="AD57" s="316"/>
      <c r="AE57" s="317"/>
      <c r="AF57" s="58"/>
    </row>
    <row r="58" spans="2:32" ht="42">
      <c r="B58" s="59"/>
      <c r="C58" s="40"/>
      <c r="D58" s="40"/>
      <c r="E58" s="413" t="s">
        <v>885</v>
      </c>
      <c r="F58" s="375" t="s">
        <v>849</v>
      </c>
      <c r="G58" s="358" t="str">
        <f>"December 2021 - May 2022"</f>
        <v>December 2021 - May 2022</v>
      </c>
      <c r="H58" s="58"/>
      <c r="J58" s="59"/>
      <c r="K58" s="40"/>
      <c r="L58" s="40"/>
      <c r="M58" s="315"/>
      <c r="N58" s="316"/>
      <c r="O58" s="317"/>
      <c r="P58" s="58"/>
      <c r="R58" s="59"/>
      <c r="S58" s="40"/>
      <c r="T58" s="40"/>
      <c r="U58" s="315"/>
      <c r="V58" s="316"/>
      <c r="W58" s="317"/>
      <c r="X58" s="58"/>
      <c r="Z58" s="59"/>
      <c r="AA58" s="40"/>
      <c r="AB58" s="40"/>
      <c r="AC58" s="315"/>
      <c r="AD58" s="316"/>
      <c r="AE58" s="317"/>
      <c r="AF58" s="58"/>
    </row>
    <row r="59" spans="2:32" ht="42">
      <c r="B59" s="59"/>
      <c r="C59" s="40"/>
      <c r="D59" s="40"/>
      <c r="E59" s="413" t="s">
        <v>866</v>
      </c>
      <c r="F59" s="375" t="s">
        <v>856</v>
      </c>
      <c r="G59" s="358" t="str">
        <f>"April 2022"</f>
        <v>April 2022</v>
      </c>
      <c r="H59" s="58"/>
      <c r="J59" s="59"/>
      <c r="K59" s="40"/>
      <c r="L59" s="40"/>
      <c r="M59" s="315"/>
      <c r="N59" s="316"/>
      <c r="O59" s="317"/>
      <c r="P59" s="58"/>
      <c r="R59" s="59"/>
      <c r="S59" s="40"/>
      <c r="T59" s="40"/>
      <c r="U59" s="315"/>
      <c r="V59" s="316"/>
      <c r="W59" s="317"/>
      <c r="X59" s="58"/>
      <c r="Z59" s="59"/>
      <c r="AA59" s="40"/>
      <c r="AB59" s="40"/>
      <c r="AC59" s="315"/>
      <c r="AD59" s="316"/>
      <c r="AE59" s="317"/>
      <c r="AF59" s="58"/>
    </row>
    <row r="60" spans="2:32" ht="13.5">
      <c r="B60" s="59"/>
      <c r="C60" s="40"/>
      <c r="D60" s="40"/>
      <c r="E60" s="413" t="s">
        <v>789</v>
      </c>
      <c r="F60" s="375"/>
      <c r="G60" s="358"/>
      <c r="H60" s="58"/>
      <c r="J60" s="59"/>
      <c r="K60" s="40"/>
      <c r="L60" s="40"/>
      <c r="M60" s="315"/>
      <c r="N60" s="316"/>
      <c r="O60" s="317"/>
      <c r="P60" s="58"/>
      <c r="R60" s="59"/>
      <c r="S60" s="40"/>
      <c r="T60" s="40"/>
      <c r="U60" s="315"/>
      <c r="V60" s="316"/>
      <c r="W60" s="317"/>
      <c r="X60" s="58"/>
      <c r="Z60" s="59"/>
      <c r="AA60" s="40"/>
      <c r="AB60" s="40"/>
      <c r="AC60" s="315"/>
      <c r="AD60" s="316"/>
      <c r="AE60" s="317"/>
      <c r="AF60" s="58"/>
    </row>
    <row r="61" spans="2:32" ht="13.5">
      <c r="B61" s="59"/>
      <c r="C61" s="40"/>
      <c r="D61" s="40"/>
      <c r="E61" s="413"/>
      <c r="F61" s="375"/>
      <c r="G61" s="358"/>
      <c r="H61" s="58"/>
      <c r="J61" s="59"/>
      <c r="K61" s="40"/>
      <c r="L61" s="40"/>
      <c r="M61" s="315"/>
      <c r="N61" s="316"/>
      <c r="O61" s="317"/>
      <c r="P61" s="58"/>
      <c r="R61" s="59"/>
      <c r="S61" s="40"/>
      <c r="T61" s="40"/>
      <c r="U61" s="315"/>
      <c r="V61" s="316"/>
      <c r="W61" s="317"/>
      <c r="X61" s="58"/>
      <c r="Z61" s="59"/>
      <c r="AA61" s="40"/>
      <c r="AB61" s="40"/>
      <c r="AC61" s="315"/>
      <c r="AD61" s="316"/>
      <c r="AE61" s="317"/>
      <c r="AF61" s="58"/>
    </row>
    <row r="62" spans="2:32" ht="13.5">
      <c r="B62" s="59"/>
      <c r="C62" s="40"/>
      <c r="D62" s="40"/>
      <c r="E62" s="413"/>
      <c r="F62" s="375"/>
      <c r="G62" s="358"/>
      <c r="H62" s="58"/>
      <c r="J62" s="59"/>
      <c r="K62" s="40"/>
      <c r="L62" s="40"/>
      <c r="M62" s="315"/>
      <c r="N62" s="316"/>
      <c r="O62" s="317"/>
      <c r="P62" s="58"/>
      <c r="R62" s="59"/>
      <c r="S62" s="40"/>
      <c r="T62" s="40"/>
      <c r="U62" s="315"/>
      <c r="V62" s="316"/>
      <c r="W62" s="317"/>
      <c r="X62" s="58"/>
      <c r="Z62" s="59"/>
      <c r="AA62" s="40"/>
      <c r="AB62" s="40"/>
      <c r="AC62" s="315"/>
      <c r="AD62" s="316"/>
      <c r="AE62" s="317"/>
      <c r="AF62" s="58"/>
    </row>
    <row r="63" spans="2:32" ht="13.5">
      <c r="B63" s="59"/>
      <c r="C63" s="40"/>
      <c r="D63" s="40"/>
      <c r="E63" s="409" t="s">
        <v>785</v>
      </c>
      <c r="F63" s="375">
        <v>81102.6520833333</v>
      </c>
      <c r="G63" s="404"/>
      <c r="H63" s="58"/>
      <c r="J63" s="59"/>
      <c r="K63" s="40"/>
      <c r="L63" s="40"/>
      <c r="M63" s="315"/>
      <c r="N63" s="316"/>
      <c r="O63" s="317"/>
      <c r="P63" s="58"/>
      <c r="R63" s="59"/>
      <c r="S63" s="40"/>
      <c r="T63" s="40"/>
      <c r="U63" s="315"/>
      <c r="V63" s="316"/>
      <c r="W63" s="317"/>
      <c r="X63" s="58"/>
      <c r="Z63" s="59"/>
      <c r="AA63" s="40"/>
      <c r="AB63" s="40"/>
      <c r="AC63" s="315"/>
      <c r="AD63" s="316"/>
      <c r="AE63" s="317"/>
      <c r="AF63" s="58"/>
    </row>
    <row r="64" spans="2:32" ht="13.5">
      <c r="B64" s="59"/>
      <c r="C64" s="40"/>
      <c r="D64" s="40"/>
      <c r="E64" s="409"/>
      <c r="F64" s="375"/>
      <c r="G64" s="404"/>
      <c r="H64" s="58"/>
      <c r="J64" s="59"/>
      <c r="K64" s="40"/>
      <c r="L64" s="40"/>
      <c r="M64" s="315"/>
      <c r="N64" s="316"/>
      <c r="O64" s="317"/>
      <c r="P64" s="58"/>
      <c r="R64" s="59"/>
      <c r="S64" s="40"/>
      <c r="T64" s="40"/>
      <c r="U64" s="315"/>
      <c r="V64" s="316"/>
      <c r="W64" s="317"/>
      <c r="X64" s="58"/>
      <c r="Z64" s="59"/>
      <c r="AA64" s="40"/>
      <c r="AB64" s="40"/>
      <c r="AC64" s="315"/>
      <c r="AD64" s="316"/>
      <c r="AE64" s="317"/>
      <c r="AF64" s="58"/>
    </row>
    <row r="65" spans="2:32" ht="13.5">
      <c r="B65" s="59"/>
      <c r="C65" s="40"/>
      <c r="D65" s="40"/>
      <c r="E65" s="409" t="s">
        <v>816</v>
      </c>
      <c r="F65" s="375">
        <v>11464.7</v>
      </c>
      <c r="G65" s="404"/>
      <c r="H65" s="58"/>
      <c r="J65" s="59"/>
      <c r="K65" s="40"/>
      <c r="L65" s="40"/>
      <c r="M65" s="315"/>
      <c r="N65" s="316"/>
      <c r="O65" s="317"/>
      <c r="P65" s="58"/>
      <c r="R65" s="59"/>
      <c r="S65" s="40"/>
      <c r="T65" s="40"/>
      <c r="U65" s="315"/>
      <c r="V65" s="316"/>
      <c r="W65" s="317"/>
      <c r="X65" s="58"/>
      <c r="Z65" s="59"/>
      <c r="AA65" s="40"/>
      <c r="AB65" s="40"/>
      <c r="AC65" s="315"/>
      <c r="AD65" s="316"/>
      <c r="AE65" s="317"/>
      <c r="AF65" s="58"/>
    </row>
    <row r="66" spans="2:32" ht="13.5">
      <c r="B66" s="59"/>
      <c r="C66" s="40"/>
      <c r="D66" s="40"/>
      <c r="E66" s="414" t="s">
        <v>281</v>
      </c>
      <c r="F66" s="410" t="s">
        <v>889</v>
      </c>
      <c r="G66" s="404"/>
      <c r="H66" s="58"/>
      <c r="J66" s="59"/>
      <c r="K66" s="40"/>
      <c r="L66" s="40"/>
      <c r="M66" s="306"/>
      <c r="N66" s="318"/>
      <c r="O66" s="319"/>
      <c r="P66" s="58"/>
      <c r="R66" s="59"/>
      <c r="S66" s="40"/>
      <c r="T66" s="40"/>
      <c r="U66" s="306"/>
      <c r="V66" s="318"/>
      <c r="W66" s="319"/>
      <c r="X66" s="58"/>
      <c r="Z66" s="59"/>
      <c r="AA66" s="40"/>
      <c r="AB66" s="40"/>
      <c r="AC66" s="306"/>
      <c r="AD66" s="318"/>
      <c r="AE66" s="319"/>
      <c r="AF66" s="58"/>
    </row>
    <row r="67" spans="2:32" ht="13.5">
      <c r="B67" s="59"/>
      <c r="C67" s="40"/>
      <c r="D67" s="40"/>
      <c r="E67" s="323"/>
      <c r="F67" s="323"/>
      <c r="G67" s="323"/>
      <c r="H67" s="58"/>
      <c r="J67" s="59"/>
      <c r="K67" s="40"/>
      <c r="L67" s="40"/>
      <c r="M67" s="306"/>
      <c r="N67" s="318"/>
      <c r="O67" s="319"/>
      <c r="P67" s="58"/>
      <c r="R67" s="59"/>
      <c r="S67" s="40"/>
      <c r="T67" s="40"/>
      <c r="U67" s="306"/>
      <c r="V67" s="318"/>
      <c r="W67" s="319"/>
      <c r="X67" s="58"/>
      <c r="Z67" s="59"/>
      <c r="AA67" s="40"/>
      <c r="AB67" s="40"/>
      <c r="AC67" s="306"/>
      <c r="AD67" s="318"/>
      <c r="AE67" s="319"/>
      <c r="AF67" s="58"/>
    </row>
    <row r="68" spans="2:32" ht="13.5">
      <c r="B68" s="59"/>
      <c r="C68" s="40"/>
      <c r="D68" s="40"/>
      <c r="E68" s="419"/>
      <c r="F68" s="419"/>
      <c r="G68" s="129"/>
      <c r="H68" s="58"/>
      <c r="J68" s="59"/>
      <c r="K68" s="40"/>
      <c r="L68" s="40"/>
      <c r="M68" s="306"/>
      <c r="N68" s="318"/>
      <c r="O68" s="319"/>
      <c r="P68" s="58"/>
      <c r="R68" s="59"/>
      <c r="S68" s="40"/>
      <c r="T68" s="40"/>
      <c r="U68" s="306"/>
      <c r="V68" s="318"/>
      <c r="W68" s="319"/>
      <c r="X68" s="58"/>
      <c r="Z68" s="59"/>
      <c r="AA68" s="40"/>
      <c r="AB68" s="40"/>
      <c r="AC68" s="306"/>
      <c r="AD68" s="318"/>
      <c r="AE68" s="319"/>
      <c r="AF68" s="58"/>
    </row>
    <row r="69" spans="2:32" ht="14.25" thickBot="1">
      <c r="B69" s="59"/>
      <c r="C69" s="542" t="s">
        <v>289</v>
      </c>
      <c r="D69" s="542"/>
      <c r="E69" s="542"/>
      <c r="F69" s="542"/>
      <c r="G69" s="323"/>
      <c r="H69" s="58"/>
      <c r="J69" s="59"/>
      <c r="K69" s="40"/>
      <c r="L69" s="40"/>
      <c r="M69" s="306"/>
      <c r="N69" s="318"/>
      <c r="O69" s="319"/>
      <c r="P69" s="58"/>
      <c r="R69" s="59"/>
      <c r="S69" s="40"/>
      <c r="T69" s="40"/>
      <c r="U69" s="306"/>
      <c r="V69" s="318"/>
      <c r="W69" s="319"/>
      <c r="X69" s="58"/>
      <c r="Z69" s="59"/>
      <c r="AA69" s="40"/>
      <c r="AB69" s="40"/>
      <c r="AC69" s="306"/>
      <c r="AD69" s="318"/>
      <c r="AE69" s="319"/>
      <c r="AF69" s="58"/>
    </row>
    <row r="70" spans="2:32" ht="72" customHeight="1" thickBot="1">
      <c r="B70" s="59"/>
      <c r="C70" s="542" t="s">
        <v>214</v>
      </c>
      <c r="D70" s="542"/>
      <c r="E70" s="567" t="s">
        <v>1035</v>
      </c>
      <c r="F70" s="568"/>
      <c r="G70" s="323"/>
      <c r="H70" s="58"/>
      <c r="J70" s="59"/>
      <c r="K70" s="40"/>
      <c r="L70" s="40"/>
      <c r="M70" s="306"/>
      <c r="N70" s="318"/>
      <c r="O70" s="319"/>
      <c r="P70" s="58"/>
      <c r="R70" s="59"/>
      <c r="S70" s="40"/>
      <c r="T70" s="40"/>
      <c r="U70" s="306"/>
      <c r="V70" s="318"/>
      <c r="W70" s="319"/>
      <c r="X70" s="58"/>
      <c r="Z70" s="59"/>
      <c r="AA70" s="40"/>
      <c r="AB70" s="40"/>
      <c r="AC70" s="306"/>
      <c r="AD70" s="318"/>
      <c r="AE70" s="319"/>
      <c r="AF70" s="58"/>
    </row>
    <row r="71" spans="2:32" ht="14.25" thickBot="1">
      <c r="B71" s="59"/>
      <c r="C71" s="566"/>
      <c r="D71" s="566"/>
      <c r="E71" s="566"/>
      <c r="F71" s="566"/>
      <c r="G71" s="323"/>
      <c r="H71" s="58"/>
      <c r="J71" s="59"/>
      <c r="K71" s="40"/>
      <c r="L71" s="40"/>
      <c r="M71" s="306"/>
      <c r="N71" s="318"/>
      <c r="O71" s="319"/>
      <c r="P71" s="58"/>
      <c r="R71" s="59"/>
      <c r="S71" s="40"/>
      <c r="T71" s="40"/>
      <c r="U71" s="306"/>
      <c r="V71" s="318"/>
      <c r="W71" s="319"/>
      <c r="X71" s="58"/>
      <c r="Z71" s="59"/>
      <c r="AA71" s="40"/>
      <c r="AB71" s="40"/>
      <c r="AC71" s="306"/>
      <c r="AD71" s="318"/>
      <c r="AE71" s="319"/>
      <c r="AF71" s="58"/>
    </row>
    <row r="72" spans="2:32" ht="81.75" customHeight="1" thickBot="1">
      <c r="B72" s="59"/>
      <c r="C72" s="542" t="s">
        <v>215</v>
      </c>
      <c r="D72" s="542"/>
      <c r="E72" s="567" t="s">
        <v>1034</v>
      </c>
      <c r="F72" s="568"/>
      <c r="G72" s="323"/>
      <c r="H72" s="58"/>
      <c r="J72" s="59"/>
      <c r="K72" s="40"/>
      <c r="L72" s="40"/>
      <c r="M72" s="307" t="s">
        <v>281</v>
      </c>
      <c r="N72" s="320">
        <f>SUM(N43:N71)</f>
        <v>0</v>
      </c>
      <c r="O72" s="321"/>
      <c r="P72" s="58"/>
      <c r="R72" s="59"/>
      <c r="S72" s="40"/>
      <c r="T72" s="40"/>
      <c r="U72" s="307" t="s">
        <v>281</v>
      </c>
      <c r="V72" s="320">
        <f>SUM(V43:V71)</f>
        <v>0</v>
      </c>
      <c r="W72" s="321"/>
      <c r="X72" s="58"/>
      <c r="Z72" s="59"/>
      <c r="AA72" s="40"/>
      <c r="AB72" s="40"/>
      <c r="AC72" s="307" t="s">
        <v>281</v>
      </c>
      <c r="AD72" s="320">
        <f>SUM(AD43:AD71)</f>
        <v>0</v>
      </c>
      <c r="AE72" s="321"/>
      <c r="AF72" s="58"/>
    </row>
    <row r="73" spans="2:32" ht="14.25" thickBot="1">
      <c r="B73" s="59"/>
      <c r="C73" s="505"/>
      <c r="D73" s="505"/>
      <c r="E73" s="541"/>
      <c r="F73" s="541"/>
      <c r="G73" s="323"/>
      <c r="H73" s="58"/>
      <c r="J73" s="59"/>
      <c r="K73" s="40"/>
      <c r="L73" s="40"/>
      <c r="M73" s="323"/>
      <c r="N73" s="323"/>
      <c r="O73" s="323"/>
      <c r="P73" s="58"/>
      <c r="R73" s="59"/>
      <c r="S73" s="40"/>
      <c r="T73" s="40"/>
      <c r="U73" s="323"/>
      <c r="V73" s="323"/>
      <c r="W73" s="323"/>
      <c r="X73" s="58"/>
      <c r="Z73" s="59"/>
      <c r="AA73" s="40"/>
      <c r="AB73" s="40"/>
      <c r="AC73" s="323"/>
      <c r="AD73" s="323"/>
      <c r="AE73" s="323"/>
      <c r="AF73" s="58"/>
    </row>
    <row r="74" spans="2:32" ht="146.25" customHeight="1" thickBot="1">
      <c r="B74" s="59"/>
      <c r="C74" s="542" t="s">
        <v>216</v>
      </c>
      <c r="D74" s="542"/>
      <c r="E74" s="536" t="s">
        <v>1033</v>
      </c>
      <c r="F74" s="537"/>
      <c r="G74" s="323"/>
      <c r="H74" s="58"/>
      <c r="J74" s="59"/>
      <c r="K74" s="534" t="s">
        <v>289</v>
      </c>
      <c r="L74" s="534"/>
      <c r="M74" s="534"/>
      <c r="N74" s="534"/>
      <c r="O74" s="129"/>
      <c r="P74" s="58"/>
      <c r="R74" s="59"/>
      <c r="S74" s="534" t="s">
        <v>289</v>
      </c>
      <c r="T74" s="534"/>
      <c r="U74" s="534"/>
      <c r="V74" s="534"/>
      <c r="W74" s="129"/>
      <c r="X74" s="58"/>
      <c r="Z74" s="59"/>
      <c r="AA74" s="534" t="s">
        <v>289</v>
      </c>
      <c r="AB74" s="534"/>
      <c r="AC74" s="534"/>
      <c r="AD74" s="534"/>
      <c r="AE74" s="129"/>
      <c r="AF74" s="58"/>
    </row>
    <row r="75" spans="2:32" ht="14.25" thickBot="1">
      <c r="B75" s="59"/>
      <c r="C75" s="419"/>
      <c r="D75" s="419"/>
      <c r="E75" s="323"/>
      <c r="F75" s="323"/>
      <c r="G75" s="323"/>
      <c r="H75" s="58"/>
      <c r="J75" s="59"/>
      <c r="K75" s="534" t="s">
        <v>214</v>
      </c>
      <c r="L75" s="534"/>
      <c r="M75" s="532"/>
      <c r="N75" s="533"/>
      <c r="O75" s="323"/>
      <c r="P75" s="58"/>
      <c r="R75" s="59"/>
      <c r="S75" s="534" t="s">
        <v>214</v>
      </c>
      <c r="T75" s="534"/>
      <c r="U75" s="532"/>
      <c r="V75" s="533"/>
      <c r="W75" s="323"/>
      <c r="X75" s="58"/>
      <c r="Z75" s="59"/>
      <c r="AA75" s="534" t="s">
        <v>214</v>
      </c>
      <c r="AB75" s="534"/>
      <c r="AC75" s="532"/>
      <c r="AD75" s="533"/>
      <c r="AE75" s="323"/>
      <c r="AF75" s="58"/>
    </row>
    <row r="76" spans="2:32" ht="14.25" thickBot="1">
      <c r="B76" s="59"/>
      <c r="C76" s="534"/>
      <c r="D76" s="534"/>
      <c r="E76" s="323"/>
      <c r="F76" s="323"/>
      <c r="G76" s="323"/>
      <c r="H76" s="58"/>
      <c r="J76" s="59"/>
      <c r="K76" s="538"/>
      <c r="L76" s="538"/>
      <c r="M76" s="538"/>
      <c r="N76" s="538"/>
      <c r="O76" s="323"/>
      <c r="P76" s="58"/>
      <c r="R76" s="59"/>
      <c r="S76" s="538"/>
      <c r="T76" s="538"/>
      <c r="U76" s="538"/>
      <c r="V76" s="538"/>
      <c r="W76" s="323"/>
      <c r="X76" s="58"/>
      <c r="Z76" s="59"/>
      <c r="AA76" s="538"/>
      <c r="AB76" s="538"/>
      <c r="AC76" s="538"/>
      <c r="AD76" s="538"/>
      <c r="AE76" s="323"/>
      <c r="AF76" s="58"/>
    </row>
    <row r="77" spans="2:32" ht="14.25" thickBot="1">
      <c r="B77" s="59"/>
      <c r="C77" s="40"/>
      <c r="D77" s="40"/>
      <c r="E77" s="323"/>
      <c r="F77" s="323"/>
      <c r="G77" s="323"/>
      <c r="H77" s="58"/>
      <c r="J77" s="59"/>
      <c r="K77" s="534" t="s">
        <v>215</v>
      </c>
      <c r="L77" s="534"/>
      <c r="M77" s="539"/>
      <c r="N77" s="540"/>
      <c r="O77" s="323"/>
      <c r="P77" s="58"/>
      <c r="R77" s="59"/>
      <c r="S77" s="534" t="s">
        <v>215</v>
      </c>
      <c r="T77" s="534"/>
      <c r="U77" s="539"/>
      <c r="V77" s="540"/>
      <c r="W77" s="323"/>
      <c r="X77" s="58"/>
      <c r="Z77" s="59"/>
      <c r="AA77" s="534" t="s">
        <v>215</v>
      </c>
      <c r="AB77" s="534"/>
      <c r="AC77" s="539"/>
      <c r="AD77" s="540"/>
      <c r="AE77" s="323"/>
      <c r="AF77" s="58"/>
    </row>
    <row r="78" spans="2:32" ht="14.25" thickBot="1">
      <c r="B78" s="60"/>
      <c r="C78" s="535"/>
      <c r="D78" s="535"/>
      <c r="E78" s="61"/>
      <c r="F78" s="45"/>
      <c r="G78" s="45"/>
      <c r="H78" s="62"/>
      <c r="J78" s="59"/>
      <c r="K78" s="330"/>
      <c r="L78" s="330"/>
      <c r="M78" s="541"/>
      <c r="N78" s="541"/>
      <c r="O78" s="323"/>
      <c r="P78" s="58"/>
      <c r="R78" s="59"/>
      <c r="S78" s="330"/>
      <c r="T78" s="330"/>
      <c r="U78" s="322"/>
      <c r="V78" s="322"/>
      <c r="W78" s="323"/>
      <c r="X78" s="58"/>
      <c r="Z78" s="59"/>
      <c r="AA78" s="330"/>
      <c r="AB78" s="330"/>
      <c r="AC78" s="322"/>
      <c r="AD78" s="322"/>
      <c r="AE78" s="323"/>
      <c r="AF78" s="58"/>
    </row>
    <row r="79" spans="2:32" ht="14.25" thickBot="1">
      <c r="B79" s="20"/>
      <c r="C79" s="20"/>
      <c r="D79" s="20"/>
      <c r="H79" s="20"/>
      <c r="J79" s="59"/>
      <c r="K79" s="534" t="s">
        <v>216</v>
      </c>
      <c r="L79" s="534"/>
      <c r="M79" s="536"/>
      <c r="N79" s="537"/>
      <c r="O79" s="323"/>
      <c r="P79" s="58"/>
      <c r="R79" s="59"/>
      <c r="S79" s="534" t="s">
        <v>216</v>
      </c>
      <c r="T79" s="534"/>
      <c r="U79" s="536"/>
      <c r="V79" s="537"/>
      <c r="W79" s="323"/>
      <c r="X79" s="58"/>
      <c r="Z79" s="59"/>
      <c r="AA79" s="534" t="s">
        <v>216</v>
      </c>
      <c r="AB79" s="534"/>
      <c r="AC79" s="536"/>
      <c r="AD79" s="537"/>
      <c r="AE79" s="323"/>
      <c r="AF79" s="58"/>
    </row>
    <row r="80" spans="10:32" ht="13.5">
      <c r="J80" s="59"/>
      <c r="K80" s="40"/>
      <c r="L80" s="40"/>
      <c r="M80" s="323"/>
      <c r="N80" s="323"/>
      <c r="O80" s="323"/>
      <c r="P80" s="58"/>
      <c r="R80" s="59"/>
      <c r="S80" s="40"/>
      <c r="T80" s="40"/>
      <c r="U80" s="323"/>
      <c r="V80" s="323"/>
      <c r="W80" s="323"/>
      <c r="X80" s="58"/>
      <c r="Z80" s="59"/>
      <c r="AA80" s="40"/>
      <c r="AB80" s="40"/>
      <c r="AC80" s="323"/>
      <c r="AD80" s="323"/>
      <c r="AE80" s="323"/>
      <c r="AF80" s="58"/>
    </row>
    <row r="81" spans="10:32" ht="14.25" thickBot="1">
      <c r="J81" s="60"/>
      <c r="K81" s="535"/>
      <c r="L81" s="535"/>
      <c r="M81" s="61"/>
      <c r="N81" s="45"/>
      <c r="O81" s="45"/>
      <c r="P81" s="62"/>
      <c r="R81" s="60"/>
      <c r="S81" s="535"/>
      <c r="T81" s="535"/>
      <c r="U81" s="61"/>
      <c r="V81" s="45"/>
      <c r="W81" s="45"/>
      <c r="X81" s="62"/>
      <c r="Z81" s="60"/>
      <c r="AA81" s="535"/>
      <c r="AB81" s="535"/>
      <c r="AC81" s="61"/>
      <c r="AD81" s="45"/>
      <c r="AE81" s="45"/>
      <c r="AF81" s="62"/>
    </row>
    <row r="82" spans="2:8" s="20" customFormat="1" ht="13.5">
      <c r="B82" s="18"/>
      <c r="C82" s="18"/>
      <c r="D82" s="18"/>
      <c r="E82" s="18"/>
      <c r="F82" s="18"/>
      <c r="G82" s="18"/>
      <c r="H82" s="18"/>
    </row>
  </sheetData>
  <sheetProtection/>
  <mergeCells count="106">
    <mergeCell ref="E74:F74"/>
    <mergeCell ref="C69:F69"/>
    <mergeCell ref="C70:D70"/>
    <mergeCell ref="C71:F71"/>
    <mergeCell ref="E70:F70"/>
    <mergeCell ref="E72:F72"/>
    <mergeCell ref="C16:D16"/>
    <mergeCell ref="C3:G3"/>
    <mergeCell ref="C15:D15"/>
    <mergeCell ref="C9:D9"/>
    <mergeCell ref="E9:F9"/>
    <mergeCell ref="C10:D10"/>
    <mergeCell ref="C8:F8"/>
    <mergeCell ref="AC9:AD9"/>
    <mergeCell ref="S3:W3"/>
    <mergeCell ref="C5:F5"/>
    <mergeCell ref="K5:N5"/>
    <mergeCell ref="S5:V5"/>
    <mergeCell ref="C7:D7"/>
    <mergeCell ref="K7:L7"/>
    <mergeCell ref="S7:T7"/>
    <mergeCell ref="AA3:AE3"/>
    <mergeCell ref="B4:F4"/>
    <mergeCell ref="J4:N4"/>
    <mergeCell ref="R4:V4"/>
    <mergeCell ref="Z4:AD4"/>
    <mergeCell ref="AA5:AD5"/>
    <mergeCell ref="K3:O3"/>
    <mergeCell ref="U12:V12"/>
    <mergeCell ref="AA9:AB9"/>
    <mergeCell ref="AA12:AB12"/>
    <mergeCell ref="AA7:AB7"/>
    <mergeCell ref="U10:V10"/>
    <mergeCell ref="K8:N8"/>
    <mergeCell ref="S8:V8"/>
    <mergeCell ref="AA8:AD8"/>
    <mergeCell ref="AA10:AB10"/>
    <mergeCell ref="AC10:AD10"/>
    <mergeCell ref="E10:F10"/>
    <mergeCell ref="K10:L10"/>
    <mergeCell ref="M10:N10"/>
    <mergeCell ref="S10:T10"/>
    <mergeCell ref="M9:N9"/>
    <mergeCell ref="S9:T9"/>
    <mergeCell ref="U9:V9"/>
    <mergeCell ref="K9:L9"/>
    <mergeCell ref="AC12:AD12"/>
    <mergeCell ref="C13:F13"/>
    <mergeCell ref="K13:N13"/>
    <mergeCell ref="S13:V13"/>
    <mergeCell ref="AA13:AD13"/>
    <mergeCell ref="C12:D12"/>
    <mergeCell ref="E12:F12"/>
    <mergeCell ref="K12:L12"/>
    <mergeCell ref="M12:N12"/>
    <mergeCell ref="S12:T12"/>
    <mergeCell ref="K15:L15"/>
    <mergeCell ref="S15:T15"/>
    <mergeCell ref="AA15:AB15"/>
    <mergeCell ref="K16:L16"/>
    <mergeCell ref="S16:T16"/>
    <mergeCell ref="AA16:AB16"/>
    <mergeCell ref="C41:D41"/>
    <mergeCell ref="K41:L41"/>
    <mergeCell ref="S41:T41"/>
    <mergeCell ref="AA41:AB41"/>
    <mergeCell ref="E31:E32"/>
    <mergeCell ref="F25:F32"/>
    <mergeCell ref="F33:F36"/>
    <mergeCell ref="AA42:AB42"/>
    <mergeCell ref="C72:D72"/>
    <mergeCell ref="C74:D74"/>
    <mergeCell ref="K74:N74"/>
    <mergeCell ref="S74:V74"/>
    <mergeCell ref="AA74:AD74"/>
    <mergeCell ref="C42:D42"/>
    <mergeCell ref="K42:L42"/>
    <mergeCell ref="S42:T42"/>
    <mergeCell ref="E73:F73"/>
    <mergeCell ref="AC79:AD79"/>
    <mergeCell ref="AA79:AB79"/>
    <mergeCell ref="S77:T77"/>
    <mergeCell ref="U77:V77"/>
    <mergeCell ref="K77:L77"/>
    <mergeCell ref="M78:N78"/>
    <mergeCell ref="K79:L79"/>
    <mergeCell ref="AC77:AD77"/>
    <mergeCell ref="AC75:AD75"/>
    <mergeCell ref="K76:N76"/>
    <mergeCell ref="C76:D76"/>
    <mergeCell ref="C78:D78"/>
    <mergeCell ref="U79:V79"/>
    <mergeCell ref="AA77:AB77"/>
    <mergeCell ref="M77:N77"/>
    <mergeCell ref="K75:L75"/>
    <mergeCell ref="M75:N75"/>
    <mergeCell ref="AA76:AD76"/>
    <mergeCell ref="U75:V75"/>
    <mergeCell ref="AA75:AB75"/>
    <mergeCell ref="S75:T75"/>
    <mergeCell ref="K81:L81"/>
    <mergeCell ref="S81:T81"/>
    <mergeCell ref="AA81:AB81"/>
    <mergeCell ref="M79:N79"/>
    <mergeCell ref="S79:T79"/>
    <mergeCell ref="S76:V76"/>
  </mergeCells>
  <dataValidations count="1">
    <dataValidation type="whole" allowBlank="1" showInputMessage="1" showErrorMessage="1" sqref="AC9 M77:M78 U77:U78 AC77:AC78 U9 M9 E9 E73">
      <formula1>-999999999</formula1>
      <formula2>999999999</formula2>
    </dataValidation>
  </dataValidations>
  <printOptions/>
  <pageMargins left="0.75" right="0.75" top="1" bottom="1"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J58"/>
  <sheetViews>
    <sheetView showGridLines="0" zoomScalePageLayoutView="0" workbookViewId="0" topLeftCell="A28">
      <selection activeCell="E10" sqref="E10:F10"/>
    </sheetView>
  </sheetViews>
  <sheetFormatPr defaultColWidth="8.8515625" defaultRowHeight="15"/>
  <cols>
    <col min="1" max="2" width="1.8515625" style="0" customWidth="1"/>
    <col min="3" max="3" width="49.8515625" style="0" customWidth="1"/>
    <col min="4" max="4" width="17.00390625" style="0" customWidth="1"/>
    <col min="5" max="5" width="70.00390625" style="0" customWidth="1"/>
    <col min="6" max="6" width="101.8515625" style="0" customWidth="1"/>
    <col min="7" max="7" width="4.28125" style="0" customWidth="1"/>
    <col min="8" max="8" width="1.421875" style="0" customWidth="1"/>
  </cols>
  <sheetData>
    <row r="1" ht="15" thickBot="1"/>
    <row r="2" spans="2:7" ht="15" thickBot="1">
      <c r="B2" s="76"/>
      <c r="C2" s="77"/>
      <c r="D2" s="77"/>
      <c r="E2" s="77"/>
      <c r="F2" s="77"/>
      <c r="G2" s="78"/>
    </row>
    <row r="3" spans="2:7" ht="20.25" thickBot="1">
      <c r="B3" s="79"/>
      <c r="C3" s="563" t="s">
        <v>221</v>
      </c>
      <c r="D3" s="564"/>
      <c r="E3" s="564"/>
      <c r="F3" s="565"/>
      <c r="G3" s="47"/>
    </row>
    <row r="4" spans="2:7" ht="14.25">
      <c r="B4" s="569"/>
      <c r="C4" s="570"/>
      <c r="D4" s="570"/>
      <c r="E4" s="570"/>
      <c r="F4" s="570"/>
      <c r="G4" s="47"/>
    </row>
    <row r="5" spans="2:7" ht="14.25">
      <c r="B5" s="48"/>
      <c r="C5" s="571"/>
      <c r="D5" s="571"/>
      <c r="E5" s="571"/>
      <c r="F5" s="571"/>
      <c r="G5" s="47"/>
    </row>
    <row r="6" spans="2:7" ht="14.25">
      <c r="B6" s="48"/>
      <c r="C6" s="49"/>
      <c r="D6" s="50"/>
      <c r="E6" s="49"/>
      <c r="F6" s="50"/>
      <c r="G6" s="47"/>
    </row>
    <row r="7" spans="2:7" ht="14.25">
      <c r="B7" s="48"/>
      <c r="C7" s="572" t="s">
        <v>231</v>
      </c>
      <c r="D7" s="572"/>
      <c r="E7" s="51"/>
      <c r="F7" s="50"/>
      <c r="G7" s="47"/>
    </row>
    <row r="8" spans="2:7" ht="15" thickBot="1">
      <c r="B8" s="48"/>
      <c r="C8" s="573" t="s">
        <v>296</v>
      </c>
      <c r="D8" s="573"/>
      <c r="E8" s="573"/>
      <c r="F8" s="573"/>
      <c r="G8" s="47"/>
    </row>
    <row r="9" spans="2:7" ht="15" thickBot="1">
      <c r="B9" s="48"/>
      <c r="C9" s="21" t="s">
        <v>233</v>
      </c>
      <c r="D9" s="22" t="s">
        <v>232</v>
      </c>
      <c r="E9" s="574" t="s">
        <v>273</v>
      </c>
      <c r="F9" s="575"/>
      <c r="G9" s="47"/>
    </row>
    <row r="10" spans="2:10" ht="185.25" customHeight="1">
      <c r="B10" s="48"/>
      <c r="C10" s="23" t="s">
        <v>1036</v>
      </c>
      <c r="D10" s="23" t="s">
        <v>804</v>
      </c>
      <c r="E10" s="576" t="s">
        <v>1058</v>
      </c>
      <c r="F10" s="577"/>
      <c r="G10" s="47"/>
      <c r="J10" t="s">
        <v>789</v>
      </c>
    </row>
    <row r="11" spans="2:7" ht="191.25" customHeight="1">
      <c r="B11" s="48"/>
      <c r="C11" s="23" t="s">
        <v>1037</v>
      </c>
      <c r="D11" s="328" t="s">
        <v>788</v>
      </c>
      <c r="E11" s="578" t="s">
        <v>1060</v>
      </c>
      <c r="F11" s="579"/>
      <c r="G11" s="47"/>
    </row>
    <row r="12" spans="2:7" ht="168.75" customHeight="1">
      <c r="B12" s="48"/>
      <c r="C12" s="24" t="s">
        <v>1047</v>
      </c>
      <c r="D12" s="24" t="s">
        <v>804</v>
      </c>
      <c r="E12" s="578" t="s">
        <v>1061</v>
      </c>
      <c r="F12" s="579"/>
      <c r="G12" s="47"/>
    </row>
    <row r="13" spans="2:7" ht="353.25" customHeight="1">
      <c r="B13" s="48"/>
      <c r="C13" s="24" t="s">
        <v>1038</v>
      </c>
      <c r="D13" s="294" t="s">
        <v>788</v>
      </c>
      <c r="E13" s="578" t="s">
        <v>1059</v>
      </c>
      <c r="F13" s="579"/>
      <c r="G13" s="47"/>
    </row>
    <row r="14" spans="2:7" ht="53.25" customHeight="1">
      <c r="B14" s="48"/>
      <c r="C14" s="24" t="s">
        <v>1039</v>
      </c>
      <c r="D14" s="24" t="s">
        <v>788</v>
      </c>
      <c r="E14" s="578" t="s">
        <v>1045</v>
      </c>
      <c r="F14" s="579"/>
      <c r="G14" s="47"/>
    </row>
    <row r="15" spans="2:7" ht="33.75" customHeight="1">
      <c r="B15" s="48"/>
      <c r="C15" s="24" t="s">
        <v>1040</v>
      </c>
      <c r="D15" s="24" t="s">
        <v>788</v>
      </c>
      <c r="E15" s="578" t="s">
        <v>1046</v>
      </c>
      <c r="F15" s="579"/>
      <c r="G15" s="47"/>
    </row>
    <row r="16" spans="2:7" ht="90" customHeight="1">
      <c r="B16" s="48"/>
      <c r="C16" s="24" t="s">
        <v>1041</v>
      </c>
      <c r="D16" s="24" t="s">
        <v>788</v>
      </c>
      <c r="E16" s="578" t="s">
        <v>1057</v>
      </c>
      <c r="F16" s="579"/>
      <c r="G16" s="47"/>
    </row>
    <row r="17" spans="2:7" ht="231.75" customHeight="1">
      <c r="B17" s="48"/>
      <c r="C17" s="519" t="s">
        <v>1042</v>
      </c>
      <c r="D17" s="506" t="s">
        <v>804</v>
      </c>
      <c r="E17" s="584" t="s">
        <v>1062</v>
      </c>
      <c r="F17" s="585"/>
      <c r="G17" s="47"/>
    </row>
    <row r="18" spans="2:7" ht="80.25" customHeight="1" thickBot="1">
      <c r="B18" s="48"/>
      <c r="C18" s="506" t="s">
        <v>890</v>
      </c>
      <c r="D18" s="25" t="s">
        <v>788</v>
      </c>
      <c r="E18" s="584" t="s">
        <v>914</v>
      </c>
      <c r="F18" s="585"/>
      <c r="G18" s="47"/>
    </row>
    <row r="19" spans="2:5" ht="106.5" customHeight="1">
      <c r="B19" s="48"/>
      <c r="C19" s="506" t="s">
        <v>1043</v>
      </c>
      <c r="D19" s="506"/>
      <c r="E19" s="507" t="s">
        <v>1063</v>
      </c>
    </row>
    <row r="20" spans="2:7" ht="40.5" customHeight="1" thickBot="1">
      <c r="B20" s="48"/>
      <c r="C20" s="25" t="s">
        <v>1044</v>
      </c>
      <c r="D20" s="25"/>
      <c r="E20" s="580" t="s">
        <v>1064</v>
      </c>
      <c r="F20" s="581"/>
      <c r="G20" s="47"/>
    </row>
    <row r="21" spans="2:7" ht="14.25">
      <c r="B21" s="48"/>
      <c r="C21" s="50"/>
      <c r="D21" s="50"/>
      <c r="E21" s="50"/>
      <c r="F21" s="50"/>
      <c r="G21" s="47"/>
    </row>
    <row r="22" spans="2:7" ht="14.25">
      <c r="B22" s="48"/>
      <c r="C22" s="582" t="s">
        <v>256</v>
      </c>
      <c r="D22" s="582"/>
      <c r="E22" s="582"/>
      <c r="F22" s="582"/>
      <c r="G22" s="47"/>
    </row>
    <row r="23" spans="2:7" ht="15" thickBot="1">
      <c r="B23" s="48"/>
      <c r="C23" s="583" t="s">
        <v>271</v>
      </c>
      <c r="D23" s="583"/>
      <c r="E23" s="583"/>
      <c r="F23" s="583"/>
      <c r="G23" s="47"/>
    </row>
    <row r="24" spans="2:7" ht="15" thickBot="1">
      <c r="B24" s="48"/>
      <c r="C24" s="21" t="s">
        <v>233</v>
      </c>
      <c r="D24" s="22" t="s">
        <v>232</v>
      </c>
      <c r="E24" s="574" t="s">
        <v>273</v>
      </c>
      <c r="F24" s="575"/>
      <c r="G24" s="47"/>
    </row>
    <row r="25" spans="2:7" ht="129" customHeight="1">
      <c r="B25" s="48"/>
      <c r="C25" s="23" t="s">
        <v>915</v>
      </c>
      <c r="D25" s="23" t="s">
        <v>804</v>
      </c>
      <c r="E25" s="576" t="s">
        <v>916</v>
      </c>
      <c r="F25" s="577"/>
      <c r="G25" s="47"/>
    </row>
    <row r="26" spans="2:7" ht="104.25" customHeight="1">
      <c r="B26" s="48"/>
      <c r="C26" s="23" t="s">
        <v>822</v>
      </c>
      <c r="D26" s="23" t="s">
        <v>787</v>
      </c>
      <c r="E26" s="576" t="s">
        <v>917</v>
      </c>
      <c r="F26" s="577"/>
      <c r="G26" s="47"/>
    </row>
    <row r="27" spans="2:7" ht="14.25">
      <c r="B27" s="48"/>
      <c r="C27" s="50"/>
      <c r="D27" s="50"/>
      <c r="E27" s="50"/>
      <c r="F27" s="50"/>
      <c r="G27" s="47"/>
    </row>
    <row r="28" spans="2:7" ht="14.25">
      <c r="B28" s="48"/>
      <c r="C28" s="50"/>
      <c r="D28" s="50"/>
      <c r="E28" s="50"/>
      <c r="F28" s="50"/>
      <c r="G28" s="47"/>
    </row>
    <row r="29" spans="2:7" ht="31.5" customHeight="1">
      <c r="B29" s="48"/>
      <c r="C29" s="586" t="s">
        <v>255</v>
      </c>
      <c r="D29" s="586"/>
      <c r="E29" s="586"/>
      <c r="F29" s="586"/>
      <c r="G29" s="47"/>
    </row>
    <row r="30" spans="2:7" ht="31.5" customHeight="1" thickBot="1">
      <c r="B30" s="48"/>
      <c r="C30" s="573" t="s">
        <v>274</v>
      </c>
      <c r="D30" s="573"/>
      <c r="E30" s="587"/>
      <c r="F30" s="587"/>
      <c r="G30" s="47"/>
    </row>
    <row r="31" spans="2:7" ht="375.75" customHeight="1" thickBot="1">
      <c r="B31" s="48"/>
      <c r="C31" s="588" t="s">
        <v>918</v>
      </c>
      <c r="D31" s="589"/>
      <c r="E31" s="589"/>
      <c r="F31" s="590"/>
      <c r="G31" s="47"/>
    </row>
    <row r="32" spans="2:7" ht="14.25">
      <c r="B32" s="48"/>
      <c r="C32" s="50"/>
      <c r="D32" s="50"/>
      <c r="E32" s="50"/>
      <c r="F32" s="50"/>
      <c r="G32" s="47"/>
    </row>
    <row r="33" spans="2:7" ht="14.25">
      <c r="B33" s="48"/>
      <c r="C33" s="50"/>
      <c r="D33" s="50"/>
      <c r="E33" s="50"/>
      <c r="F33" s="50"/>
      <c r="G33" s="47"/>
    </row>
    <row r="34" spans="2:7" ht="14.25">
      <c r="B34" s="48"/>
      <c r="C34" s="50"/>
      <c r="D34" s="50"/>
      <c r="E34" s="50"/>
      <c r="F34" s="50"/>
      <c r="G34" s="47"/>
    </row>
    <row r="35" spans="2:7" ht="15" thickBot="1">
      <c r="B35" s="52"/>
      <c r="C35" s="53"/>
      <c r="D35" s="53"/>
      <c r="E35" s="53"/>
      <c r="F35" s="53"/>
      <c r="G35" s="54"/>
    </row>
    <row r="36" spans="2:7" ht="14.25">
      <c r="B36" s="8"/>
      <c r="C36" s="8"/>
      <c r="D36" s="8"/>
      <c r="E36" s="8"/>
      <c r="F36" s="8"/>
      <c r="G36" s="8"/>
    </row>
    <row r="37" spans="2:7" ht="14.25">
      <c r="B37" s="8"/>
      <c r="C37" s="8"/>
      <c r="D37" s="8"/>
      <c r="E37" s="8"/>
      <c r="F37" s="8"/>
      <c r="G37" s="8"/>
    </row>
    <row r="38" spans="2:7" ht="14.25">
      <c r="B38" s="8"/>
      <c r="C38" s="8"/>
      <c r="D38" s="8"/>
      <c r="E38" s="8"/>
      <c r="F38" s="8"/>
      <c r="G38" s="8"/>
    </row>
    <row r="39" spans="2:7" ht="14.25">
      <c r="B39" s="8"/>
      <c r="C39" s="8"/>
      <c r="D39" s="8"/>
      <c r="E39" s="8"/>
      <c r="F39" s="8"/>
      <c r="G39" s="8"/>
    </row>
    <row r="40" spans="2:7" ht="14.25">
      <c r="B40" s="8"/>
      <c r="C40" s="8"/>
      <c r="D40" s="8"/>
      <c r="E40" s="8"/>
      <c r="F40" s="8"/>
      <c r="G40" s="8"/>
    </row>
    <row r="41" spans="2:7" ht="14.25">
      <c r="B41" s="8"/>
      <c r="C41" s="8"/>
      <c r="D41" s="8"/>
      <c r="E41" s="8"/>
      <c r="F41" s="8"/>
      <c r="G41" s="8"/>
    </row>
    <row r="42" spans="2:7" ht="14.25">
      <c r="B42" s="8"/>
      <c r="C42" s="591"/>
      <c r="D42" s="591"/>
      <c r="E42" s="7"/>
      <c r="F42" s="8"/>
      <c r="G42" s="8"/>
    </row>
    <row r="43" spans="2:7" ht="14.25">
      <c r="B43" s="8"/>
      <c r="C43" s="591"/>
      <c r="D43" s="591"/>
      <c r="E43" s="7"/>
      <c r="F43" s="8"/>
      <c r="G43" s="8"/>
    </row>
    <row r="44" spans="2:7" ht="14.25">
      <c r="B44" s="8"/>
      <c r="C44" s="595"/>
      <c r="D44" s="595"/>
      <c r="E44" s="595"/>
      <c r="F44" s="595"/>
      <c r="G44" s="8"/>
    </row>
    <row r="45" spans="2:7" ht="14.25">
      <c r="B45" s="8"/>
      <c r="C45" s="593"/>
      <c r="D45" s="593"/>
      <c r="E45" s="592"/>
      <c r="F45" s="592"/>
      <c r="G45" s="8"/>
    </row>
    <row r="46" spans="2:7" ht="14.25">
      <c r="B46" s="8"/>
      <c r="C46" s="593"/>
      <c r="D46" s="593"/>
      <c r="E46" s="594"/>
      <c r="F46" s="594"/>
      <c r="G46" s="8"/>
    </row>
    <row r="47" spans="2:7" ht="14.25">
      <c r="B47" s="8"/>
      <c r="C47" s="8"/>
      <c r="D47" s="8"/>
      <c r="E47" s="8"/>
      <c r="F47" s="8"/>
      <c r="G47" s="8"/>
    </row>
    <row r="48" spans="2:7" ht="14.25">
      <c r="B48" s="8"/>
      <c r="C48" s="591"/>
      <c r="D48" s="591"/>
      <c r="E48" s="7"/>
      <c r="F48" s="8"/>
      <c r="G48" s="8"/>
    </row>
    <row r="49" spans="2:7" ht="14.25">
      <c r="B49" s="8"/>
      <c r="C49" s="591"/>
      <c r="D49" s="591"/>
      <c r="E49" s="596"/>
      <c r="F49" s="596"/>
      <c r="G49" s="8"/>
    </row>
    <row r="50" spans="2:7" ht="14.25">
      <c r="B50" s="8"/>
      <c r="C50" s="7"/>
      <c r="D50" s="7"/>
      <c r="E50" s="7"/>
      <c r="F50" s="7"/>
      <c r="G50" s="8"/>
    </row>
    <row r="51" spans="2:7" ht="14.25">
      <c r="B51" s="8"/>
      <c r="C51" s="593"/>
      <c r="D51" s="593"/>
      <c r="E51" s="592"/>
      <c r="F51" s="592"/>
      <c r="G51" s="8"/>
    </row>
    <row r="52" spans="2:7" ht="14.25">
      <c r="B52" s="8"/>
      <c r="C52" s="593"/>
      <c r="D52" s="593"/>
      <c r="E52" s="594"/>
      <c r="F52" s="594"/>
      <c r="G52" s="8"/>
    </row>
    <row r="53" spans="2:7" ht="14.25">
      <c r="B53" s="8"/>
      <c r="C53" s="8"/>
      <c r="D53" s="8"/>
      <c r="E53" s="8"/>
      <c r="F53" s="8"/>
      <c r="G53" s="8"/>
    </row>
    <row r="54" spans="2:7" ht="14.25">
      <c r="B54" s="8"/>
      <c r="C54" s="591"/>
      <c r="D54" s="591"/>
      <c r="E54" s="8"/>
      <c r="F54" s="8"/>
      <c r="G54" s="8"/>
    </row>
    <row r="55" spans="2:7" ht="14.25">
      <c r="B55" s="8"/>
      <c r="C55" s="591"/>
      <c r="D55" s="591"/>
      <c r="E55" s="594"/>
      <c r="F55" s="594"/>
      <c r="G55" s="8"/>
    </row>
    <row r="56" spans="2:7" ht="14.25">
      <c r="B56" s="8"/>
      <c r="C56" s="593"/>
      <c r="D56" s="593"/>
      <c r="E56" s="594"/>
      <c r="F56" s="594"/>
      <c r="G56" s="8"/>
    </row>
    <row r="57" spans="2:7" ht="14.25">
      <c r="B57" s="8"/>
      <c r="C57" s="9"/>
      <c r="D57" s="8"/>
      <c r="E57" s="9"/>
      <c r="F57" s="8"/>
      <c r="G57" s="8"/>
    </row>
    <row r="58" spans="2:7" ht="14.25">
      <c r="B58" s="8"/>
      <c r="C58" s="9"/>
      <c r="D58" s="9"/>
      <c r="E58" s="9"/>
      <c r="F58" s="9"/>
      <c r="G58" s="10"/>
    </row>
  </sheetData>
  <sheetProtection/>
  <mergeCells count="44">
    <mergeCell ref="C54:D54"/>
    <mergeCell ref="C55:D55"/>
    <mergeCell ref="E55:F55"/>
    <mergeCell ref="C56:D56"/>
    <mergeCell ref="E56:F56"/>
    <mergeCell ref="E18:F18"/>
    <mergeCell ref="C48:D48"/>
    <mergeCell ref="C49:D49"/>
    <mergeCell ref="E49:F49"/>
    <mergeCell ref="C51:D51"/>
    <mergeCell ref="E51:F51"/>
    <mergeCell ref="C52:D52"/>
    <mergeCell ref="E52:F52"/>
    <mergeCell ref="C43:D43"/>
    <mergeCell ref="C44:F44"/>
    <mergeCell ref="C45:D45"/>
    <mergeCell ref="E45:F45"/>
    <mergeCell ref="C46:D46"/>
    <mergeCell ref="E46:F46"/>
    <mergeCell ref="E26:F26"/>
    <mergeCell ref="C29:F29"/>
    <mergeCell ref="C30:D30"/>
    <mergeCell ref="E30:F30"/>
    <mergeCell ref="C31:F31"/>
    <mergeCell ref="C42:D42"/>
    <mergeCell ref="E16:F16"/>
    <mergeCell ref="E20:F20"/>
    <mergeCell ref="C22:F22"/>
    <mergeCell ref="C23:F23"/>
    <mergeCell ref="E24:F24"/>
    <mergeCell ref="E25:F25"/>
    <mergeCell ref="E17:F17"/>
    <mergeCell ref="E10:F10"/>
    <mergeCell ref="E11:F11"/>
    <mergeCell ref="E12:F12"/>
    <mergeCell ref="E13:F13"/>
    <mergeCell ref="E14:F14"/>
    <mergeCell ref="E15:F15"/>
    <mergeCell ref="C3:F3"/>
    <mergeCell ref="B4:F4"/>
    <mergeCell ref="C5:F5"/>
    <mergeCell ref="C7:D7"/>
    <mergeCell ref="C8:F8"/>
    <mergeCell ref="E9:F9"/>
  </mergeCells>
  <dataValidations count="2">
    <dataValidation type="list" allowBlank="1" showInputMessage="1" showErrorMessage="1" sqref="E55">
      <formula1>$K$62:$K$63</formula1>
    </dataValidation>
    <dataValidation type="whole" allowBlank="1" showInputMessage="1" showErrorMessage="1" sqref="E51 E45">
      <formula1>-999999999</formula1>
      <formula2>999999999</formula2>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I42"/>
  <sheetViews>
    <sheetView zoomScalePageLayoutView="0" workbookViewId="0" topLeftCell="A25">
      <selection activeCell="C29" sqref="C29:D29"/>
    </sheetView>
  </sheetViews>
  <sheetFormatPr defaultColWidth="9.140625" defaultRowHeight="15"/>
  <cols>
    <col min="1" max="2" width="1.8515625" style="198" customWidth="1"/>
    <col min="3" max="3" width="50.00390625" style="198" customWidth="1"/>
    <col min="4" max="4" width="29.421875" style="198" customWidth="1"/>
    <col min="5" max="5" width="28.421875" style="198" customWidth="1"/>
    <col min="6" max="6" width="19.140625" style="198" customWidth="1"/>
    <col min="7" max="7" width="31.57421875" style="198" customWidth="1"/>
    <col min="8" max="8" width="54.8515625" style="198" customWidth="1"/>
    <col min="9" max="10" width="1.8515625" style="198" customWidth="1"/>
    <col min="11" max="16384" width="9.140625" style="198" customWidth="1"/>
  </cols>
  <sheetData>
    <row r="1" ht="14.25" thickBot="1"/>
    <row r="2" spans="2:9" ht="14.25" thickBot="1">
      <c r="B2" s="272"/>
      <c r="C2" s="273"/>
      <c r="D2" s="273"/>
      <c r="E2" s="273"/>
      <c r="F2" s="273"/>
      <c r="G2" s="273"/>
      <c r="H2" s="273"/>
      <c r="I2" s="274"/>
    </row>
    <row r="3" spans="2:9" ht="20.25" thickBot="1">
      <c r="B3" s="247"/>
      <c r="C3" s="630" t="s">
        <v>777</v>
      </c>
      <c r="D3" s="631"/>
      <c r="E3" s="631"/>
      <c r="F3" s="631"/>
      <c r="G3" s="631"/>
      <c r="H3" s="632"/>
      <c r="I3" s="275"/>
    </row>
    <row r="4" spans="2:9" ht="13.5">
      <c r="B4" s="247"/>
      <c r="C4" s="271"/>
      <c r="D4" s="271"/>
      <c r="E4" s="271"/>
      <c r="F4" s="271"/>
      <c r="G4" s="271"/>
      <c r="H4" s="271"/>
      <c r="I4" s="275"/>
    </row>
    <row r="5" spans="2:9" ht="13.5">
      <c r="B5" s="247"/>
      <c r="C5" s="271"/>
      <c r="D5" s="271"/>
      <c r="E5" s="271"/>
      <c r="F5" s="271"/>
      <c r="G5" s="271"/>
      <c r="H5" s="271"/>
      <c r="I5" s="275"/>
    </row>
    <row r="6" spans="2:9" ht="13.5">
      <c r="B6" s="247"/>
      <c r="C6" s="276" t="s">
        <v>778</v>
      </c>
      <c r="D6" s="271"/>
      <c r="E6" s="271"/>
      <c r="F6" s="271"/>
      <c r="G6" s="271"/>
      <c r="H6" s="271"/>
      <c r="I6" s="275"/>
    </row>
    <row r="7" spans="2:9" ht="14.25" thickBot="1">
      <c r="B7" s="247"/>
      <c r="C7" s="271"/>
      <c r="D7" s="271"/>
      <c r="E7" s="271"/>
      <c r="F7" s="271"/>
      <c r="G7" s="271"/>
      <c r="H7" s="271"/>
      <c r="I7" s="275"/>
    </row>
    <row r="8" spans="2:9" ht="45" customHeight="1">
      <c r="B8" s="247"/>
      <c r="C8" s="597" t="s">
        <v>746</v>
      </c>
      <c r="D8" s="598"/>
      <c r="E8" s="634" t="s">
        <v>11</v>
      </c>
      <c r="F8" s="634"/>
      <c r="G8" s="634"/>
      <c r="H8" s="635"/>
      <c r="I8" s="275"/>
    </row>
    <row r="9" spans="2:9" ht="45" customHeight="1" thickBot="1">
      <c r="B9" s="247"/>
      <c r="C9" s="616" t="s">
        <v>741</v>
      </c>
      <c r="D9" s="617"/>
      <c r="E9" s="637" t="s">
        <v>11</v>
      </c>
      <c r="F9" s="637"/>
      <c r="G9" s="637"/>
      <c r="H9" s="638"/>
      <c r="I9" s="275"/>
    </row>
    <row r="10" spans="2:9" ht="15" customHeight="1" thickBot="1">
      <c r="B10" s="247"/>
      <c r="C10" s="633"/>
      <c r="D10" s="633"/>
      <c r="E10" s="636"/>
      <c r="F10" s="636"/>
      <c r="G10" s="636"/>
      <c r="H10" s="636"/>
      <c r="I10" s="275"/>
    </row>
    <row r="11" spans="2:9" ht="13.5">
      <c r="B11" s="247"/>
      <c r="C11" s="627" t="s">
        <v>734</v>
      </c>
      <c r="D11" s="628"/>
      <c r="E11" s="628"/>
      <c r="F11" s="628"/>
      <c r="G11" s="628"/>
      <c r="H11" s="629"/>
      <c r="I11" s="275"/>
    </row>
    <row r="12" spans="2:9" ht="14.25" thickBot="1">
      <c r="B12" s="247"/>
      <c r="C12" s="377" t="s">
        <v>736</v>
      </c>
      <c r="D12" s="378" t="s">
        <v>737</v>
      </c>
      <c r="E12" s="378" t="s">
        <v>243</v>
      </c>
      <c r="F12" s="378" t="s">
        <v>241</v>
      </c>
      <c r="G12" s="378" t="s">
        <v>696</v>
      </c>
      <c r="H12" s="379" t="s">
        <v>697</v>
      </c>
      <c r="I12" s="275"/>
    </row>
    <row r="13" spans="2:9" ht="84">
      <c r="B13" s="247"/>
      <c r="C13" s="445" t="s">
        <v>921</v>
      </c>
      <c r="D13" s="446" t="s">
        <v>919</v>
      </c>
      <c r="E13" s="447" t="s">
        <v>891</v>
      </c>
      <c r="F13" s="446">
        <v>0</v>
      </c>
      <c r="G13" s="448">
        <v>0.4</v>
      </c>
      <c r="H13" s="449" t="s">
        <v>892</v>
      </c>
      <c r="I13" s="275"/>
    </row>
    <row r="14" spans="2:9" ht="42">
      <c r="B14" s="247"/>
      <c r="C14" s="380" t="s">
        <v>893</v>
      </c>
      <c r="D14" s="381" t="s">
        <v>796</v>
      </c>
      <c r="E14" s="382" t="s">
        <v>797</v>
      </c>
      <c r="F14" s="381">
        <v>0</v>
      </c>
      <c r="G14" s="429">
        <v>0.5</v>
      </c>
      <c r="H14" s="384" t="s">
        <v>920</v>
      </c>
      <c r="I14" s="275"/>
    </row>
    <row r="15" spans="2:9" ht="69.75">
      <c r="B15" s="247"/>
      <c r="C15" s="380" t="s">
        <v>894</v>
      </c>
      <c r="D15" s="381" t="s">
        <v>798</v>
      </c>
      <c r="E15" s="382" t="s">
        <v>895</v>
      </c>
      <c r="F15" s="381">
        <v>0</v>
      </c>
      <c r="G15" s="383" t="s">
        <v>896</v>
      </c>
      <c r="H15" s="384" t="s">
        <v>922</v>
      </c>
      <c r="I15" s="275"/>
    </row>
    <row r="16" spans="2:9" ht="78" customHeight="1">
      <c r="B16" s="247"/>
      <c r="C16" s="431" t="s">
        <v>897</v>
      </c>
      <c r="D16" s="432" t="s">
        <v>798</v>
      </c>
      <c r="E16" s="430" t="s">
        <v>898</v>
      </c>
      <c r="F16" s="432">
        <v>0</v>
      </c>
      <c r="G16" s="433">
        <v>0.8</v>
      </c>
      <c r="H16" s="434" t="s">
        <v>923</v>
      </c>
      <c r="I16" s="275"/>
    </row>
    <row r="17" spans="2:9" ht="78" customHeight="1" thickBot="1">
      <c r="B17" s="247"/>
      <c r="C17" s="450" t="s">
        <v>899</v>
      </c>
      <c r="D17" s="378" t="s">
        <v>900</v>
      </c>
      <c r="E17" s="451" t="s">
        <v>901</v>
      </c>
      <c r="F17" s="378">
        <v>0</v>
      </c>
      <c r="G17" s="452">
        <v>0.4</v>
      </c>
      <c r="H17" s="379" t="s">
        <v>924</v>
      </c>
      <c r="I17" s="275"/>
    </row>
    <row r="18" spans="2:9" ht="13.5">
      <c r="B18" s="247"/>
      <c r="C18" s="271"/>
      <c r="D18" s="271"/>
      <c r="E18" s="271"/>
      <c r="F18" s="271"/>
      <c r="G18" s="271"/>
      <c r="H18" s="271"/>
      <c r="I18" s="275"/>
    </row>
    <row r="19" spans="2:9" ht="13.5">
      <c r="B19" s="247"/>
      <c r="C19" s="237"/>
      <c r="D19" s="271"/>
      <c r="E19" s="271"/>
      <c r="F19" s="271"/>
      <c r="G19" s="271"/>
      <c r="H19" s="271"/>
      <c r="I19" s="275"/>
    </row>
    <row r="20" spans="2:9" s="204" customFormat="1" ht="13.5">
      <c r="B20" s="247"/>
      <c r="C20" s="276" t="s">
        <v>823</v>
      </c>
      <c r="D20" s="271"/>
      <c r="E20" s="271"/>
      <c r="F20" s="271"/>
      <c r="G20" s="271"/>
      <c r="H20" s="271"/>
      <c r="I20" s="275"/>
    </row>
    <row r="21" spans="2:9" s="204" customFormat="1" ht="14.25" thickBot="1">
      <c r="B21" s="247"/>
      <c r="C21" s="276"/>
      <c r="D21" s="271"/>
      <c r="E21" s="271"/>
      <c r="F21" s="271"/>
      <c r="G21" s="271"/>
      <c r="H21" s="271"/>
      <c r="I21" s="275"/>
    </row>
    <row r="22" spans="2:9" s="204" customFormat="1" ht="30" customHeight="1">
      <c r="B22" s="247"/>
      <c r="C22" s="618" t="s">
        <v>740</v>
      </c>
      <c r="D22" s="619"/>
      <c r="E22" s="619"/>
      <c r="F22" s="619"/>
      <c r="G22" s="619"/>
      <c r="H22" s="620"/>
      <c r="I22" s="275"/>
    </row>
    <row r="23" spans="2:9" ht="30" customHeight="1">
      <c r="B23" s="247"/>
      <c r="C23" s="599" t="s">
        <v>742</v>
      </c>
      <c r="D23" s="600"/>
      <c r="E23" s="600" t="s">
        <v>697</v>
      </c>
      <c r="F23" s="600"/>
      <c r="G23" s="600"/>
      <c r="H23" s="603"/>
      <c r="I23" s="275"/>
    </row>
    <row r="24" spans="2:9" ht="170.25" customHeight="1" thickBot="1">
      <c r="B24" s="247"/>
      <c r="C24" s="621" t="s">
        <v>902</v>
      </c>
      <c r="D24" s="622"/>
      <c r="E24" s="622" t="s">
        <v>925</v>
      </c>
      <c r="F24" s="622"/>
      <c r="G24" s="622"/>
      <c r="H24" s="623"/>
      <c r="I24" s="275"/>
    </row>
    <row r="25" spans="2:9" ht="13.5">
      <c r="B25" s="247"/>
      <c r="C25" s="271"/>
      <c r="D25" s="271"/>
      <c r="E25" s="271"/>
      <c r="F25" s="271"/>
      <c r="G25" s="271"/>
      <c r="H25" s="271"/>
      <c r="I25" s="275"/>
    </row>
    <row r="26" spans="2:9" ht="13.5">
      <c r="B26" s="247"/>
      <c r="C26" s="271"/>
      <c r="D26" s="271"/>
      <c r="E26" s="271"/>
      <c r="F26" s="271"/>
      <c r="G26" s="271"/>
      <c r="H26" s="271"/>
      <c r="I26" s="275"/>
    </row>
    <row r="27" spans="2:9" ht="13.5">
      <c r="B27" s="247"/>
      <c r="C27" s="276" t="s">
        <v>1016</v>
      </c>
      <c r="D27" s="276"/>
      <c r="E27" s="271"/>
      <c r="F27" s="271"/>
      <c r="G27" s="271"/>
      <c r="H27" s="271"/>
      <c r="I27" s="275"/>
    </row>
    <row r="28" spans="2:9" ht="14.25" thickBot="1">
      <c r="B28" s="247"/>
      <c r="C28" s="277"/>
      <c r="D28" s="271"/>
      <c r="E28" s="271"/>
      <c r="F28" s="271"/>
      <c r="G28" s="271"/>
      <c r="H28" s="271"/>
      <c r="I28" s="275"/>
    </row>
    <row r="29" spans="2:9" ht="231" customHeight="1">
      <c r="B29" s="247"/>
      <c r="C29" s="597" t="s">
        <v>1017</v>
      </c>
      <c r="D29" s="598"/>
      <c r="E29" s="624" t="s">
        <v>926</v>
      </c>
      <c r="F29" s="625"/>
      <c r="G29" s="625"/>
      <c r="H29" s="626"/>
      <c r="I29" s="275"/>
    </row>
    <row r="30" spans="2:9" ht="115.5" customHeight="1">
      <c r="B30" s="247"/>
      <c r="C30" s="614" t="s">
        <v>698</v>
      </c>
      <c r="D30" s="615"/>
      <c r="E30" s="608" t="s">
        <v>927</v>
      </c>
      <c r="F30" s="608"/>
      <c r="G30" s="608"/>
      <c r="H30" s="609"/>
      <c r="I30" s="275"/>
    </row>
    <row r="31" spans="2:9" ht="45" customHeight="1">
      <c r="B31" s="247"/>
      <c r="C31" s="614" t="s">
        <v>780</v>
      </c>
      <c r="D31" s="615"/>
      <c r="E31" s="610" t="s">
        <v>800</v>
      </c>
      <c r="F31" s="610"/>
      <c r="G31" s="610"/>
      <c r="H31" s="611"/>
      <c r="I31" s="275"/>
    </row>
    <row r="32" spans="2:9" ht="45" customHeight="1">
      <c r="B32" s="247"/>
      <c r="C32" s="614" t="s">
        <v>754</v>
      </c>
      <c r="D32" s="615"/>
      <c r="E32" s="610" t="s">
        <v>800</v>
      </c>
      <c r="F32" s="610"/>
      <c r="G32" s="610"/>
      <c r="H32" s="611"/>
      <c r="I32" s="275"/>
    </row>
    <row r="33" spans="2:9" ht="45" customHeight="1" thickBot="1">
      <c r="B33" s="247"/>
      <c r="C33" s="616" t="s">
        <v>699</v>
      </c>
      <c r="D33" s="617"/>
      <c r="E33" s="612" t="s">
        <v>801</v>
      </c>
      <c r="F33" s="612"/>
      <c r="G33" s="612"/>
      <c r="H33" s="613"/>
      <c r="I33" s="275"/>
    </row>
    <row r="34" spans="2:9" ht="15" customHeight="1">
      <c r="B34" s="79"/>
      <c r="C34" s="80"/>
      <c r="D34" s="80"/>
      <c r="E34" s="80"/>
      <c r="F34" s="80"/>
      <c r="G34" s="80"/>
      <c r="H34" s="80"/>
      <c r="I34" s="82"/>
    </row>
    <row r="35" spans="2:9" ht="13.5">
      <c r="B35" s="247"/>
      <c r="C35" s="237"/>
      <c r="D35" s="271"/>
      <c r="E35" s="271"/>
      <c r="F35" s="271"/>
      <c r="G35" s="271"/>
      <c r="H35" s="271"/>
      <c r="I35" s="275"/>
    </row>
    <row r="36" spans="2:9" ht="13.5">
      <c r="B36" s="247"/>
      <c r="C36" s="276" t="s">
        <v>779</v>
      </c>
      <c r="D36" s="271"/>
      <c r="E36" s="271"/>
      <c r="F36" s="271"/>
      <c r="G36" s="271"/>
      <c r="H36" s="271"/>
      <c r="I36" s="275"/>
    </row>
    <row r="37" spans="2:9" ht="14.25" thickBot="1">
      <c r="B37" s="247"/>
      <c r="C37" s="276"/>
      <c r="D37" s="271"/>
      <c r="E37" s="271"/>
      <c r="F37" s="271"/>
      <c r="G37" s="271"/>
      <c r="H37" s="271"/>
      <c r="I37" s="275"/>
    </row>
    <row r="38" spans="2:9" ht="45" customHeight="1">
      <c r="B38" s="247"/>
      <c r="C38" s="597" t="s">
        <v>756</v>
      </c>
      <c r="D38" s="598"/>
      <c r="E38" s="601"/>
      <c r="F38" s="601"/>
      <c r="G38" s="601"/>
      <c r="H38" s="602"/>
      <c r="I38" s="275"/>
    </row>
    <row r="39" spans="2:9" ht="45" customHeight="1">
      <c r="B39" s="247"/>
      <c r="C39" s="599" t="s">
        <v>757</v>
      </c>
      <c r="D39" s="600"/>
      <c r="E39" s="600" t="s">
        <v>731</v>
      </c>
      <c r="F39" s="600"/>
      <c r="G39" s="600"/>
      <c r="H39" s="603"/>
      <c r="I39" s="275"/>
    </row>
    <row r="40" spans="2:9" ht="45" customHeight="1" thickBot="1">
      <c r="B40" s="247"/>
      <c r="C40" s="604" t="s">
        <v>799</v>
      </c>
      <c r="D40" s="605"/>
      <c r="E40" s="606" t="s">
        <v>928</v>
      </c>
      <c r="F40" s="606"/>
      <c r="G40" s="606"/>
      <c r="H40" s="607"/>
      <c r="I40" s="275"/>
    </row>
    <row r="41" spans="2:9" ht="13.5">
      <c r="B41" s="247"/>
      <c r="C41" s="271"/>
      <c r="D41" s="271"/>
      <c r="E41" s="271"/>
      <c r="F41" s="271"/>
      <c r="G41" s="271"/>
      <c r="H41" s="271"/>
      <c r="I41" s="275"/>
    </row>
    <row r="42" spans="2:9" ht="14.25" thickBot="1">
      <c r="B42" s="278"/>
      <c r="C42" s="279"/>
      <c r="D42" s="279"/>
      <c r="E42" s="279"/>
      <c r="F42" s="279"/>
      <c r="G42" s="279"/>
      <c r="H42" s="279"/>
      <c r="I42" s="280"/>
    </row>
  </sheetData>
  <sheetProtection/>
  <mergeCells count="29">
    <mergeCell ref="C11:H11"/>
    <mergeCell ref="C3:H3"/>
    <mergeCell ref="C8:D8"/>
    <mergeCell ref="C10:D10"/>
    <mergeCell ref="E8:H8"/>
    <mergeCell ref="E10:H10"/>
    <mergeCell ref="C9:D9"/>
    <mergeCell ref="E9:H9"/>
    <mergeCell ref="C23:D23"/>
    <mergeCell ref="E23:H23"/>
    <mergeCell ref="C22:H22"/>
    <mergeCell ref="C24:D24"/>
    <mergeCell ref="E24:H24"/>
    <mergeCell ref="E29:H29"/>
    <mergeCell ref="E30:H30"/>
    <mergeCell ref="E31:H31"/>
    <mergeCell ref="E32:H32"/>
    <mergeCell ref="E33:H33"/>
    <mergeCell ref="C29:D29"/>
    <mergeCell ref="C30:D30"/>
    <mergeCell ref="C31:D31"/>
    <mergeCell ref="C32:D32"/>
    <mergeCell ref="C33:D33"/>
    <mergeCell ref="C38:D38"/>
    <mergeCell ref="C39:D39"/>
    <mergeCell ref="E38:H38"/>
    <mergeCell ref="E39:H39"/>
    <mergeCell ref="C40:D40"/>
    <mergeCell ref="E40:H40"/>
  </mergeCells>
  <printOptions/>
  <pageMargins left="0.75" right="0.75" top="1" bottom="1" header="0.3" footer="0.3"/>
  <pageSetup orientation="portrait" paperSize="9" r:id="rId2"/>
  <legacyDrawing r:id="rId1"/>
</worksheet>
</file>

<file path=xl/worksheets/sheet5.xml><?xml version="1.0" encoding="utf-8"?>
<worksheet xmlns="http://schemas.openxmlformats.org/spreadsheetml/2006/main" xmlns:r="http://schemas.openxmlformats.org/officeDocument/2006/relationships">
  <dimension ref="A2:U75"/>
  <sheetViews>
    <sheetView showGridLines="0" zoomScale="90" zoomScaleNormal="90" zoomScalePageLayoutView="0" workbookViewId="0" topLeftCell="B16">
      <selection activeCell="C35" sqref="C35:G35"/>
    </sheetView>
  </sheetViews>
  <sheetFormatPr defaultColWidth="9.140625" defaultRowHeight="15"/>
  <cols>
    <col min="1" max="2" width="1.8515625" style="199" customWidth="1"/>
    <col min="3" max="3" width="37.7109375" style="199" customWidth="1"/>
    <col min="4" max="4" width="25.57421875" style="199" customWidth="1"/>
    <col min="5" max="5" width="26.7109375" style="199" customWidth="1"/>
    <col min="6" max="6" width="25.00390625" style="199" customWidth="1"/>
    <col min="7" max="7" width="54.00390625" style="199" customWidth="1"/>
    <col min="8" max="8" width="34.57421875" style="199" customWidth="1"/>
    <col min="9" max="9" width="25.421875" style="199" customWidth="1"/>
    <col min="10" max="10" width="38.7109375" style="199" customWidth="1"/>
    <col min="11" max="12" width="33.8515625" style="199" customWidth="1"/>
    <col min="13" max="14" width="2.00390625" style="199" customWidth="1"/>
    <col min="15" max="19" width="9.140625" style="199" customWidth="1"/>
    <col min="20" max="16384" width="9.140625" style="193" customWidth="1"/>
  </cols>
  <sheetData>
    <row r="1" ht="15" thickBot="1"/>
    <row r="2" spans="2:14" ht="15" thickBot="1">
      <c r="B2" s="240"/>
      <c r="C2" s="241"/>
      <c r="D2" s="241"/>
      <c r="E2" s="241"/>
      <c r="F2" s="241"/>
      <c r="G2" s="241"/>
      <c r="H2" s="241"/>
      <c r="I2" s="241"/>
      <c r="J2" s="241"/>
      <c r="K2" s="241"/>
      <c r="L2" s="241"/>
      <c r="M2" s="242"/>
      <c r="N2" s="224"/>
    </row>
    <row r="3" spans="1:19" ht="20.25" thickBot="1">
      <c r="A3" s="6"/>
      <c r="B3" s="79"/>
      <c r="C3" s="639" t="s">
        <v>759</v>
      </c>
      <c r="D3" s="640"/>
      <c r="E3" s="640"/>
      <c r="F3" s="640"/>
      <c r="G3" s="641"/>
      <c r="H3" s="229"/>
      <c r="I3" s="229"/>
      <c r="J3" s="229"/>
      <c r="K3" s="229"/>
      <c r="L3" s="229"/>
      <c r="M3" s="243"/>
      <c r="N3" s="131"/>
      <c r="O3" s="6"/>
      <c r="P3" s="6"/>
      <c r="Q3" s="6"/>
      <c r="R3" s="6"/>
      <c r="S3" s="6"/>
    </row>
    <row r="4" spans="1:19" ht="14.25">
      <c r="A4" s="6"/>
      <c r="B4" s="79"/>
      <c r="C4" s="229"/>
      <c r="D4" s="229"/>
      <c r="E4" s="229"/>
      <c r="F4" s="229"/>
      <c r="G4" s="229"/>
      <c r="H4" s="229"/>
      <c r="I4" s="229"/>
      <c r="J4" s="229"/>
      <c r="K4" s="229"/>
      <c r="L4" s="229"/>
      <c r="M4" s="243"/>
      <c r="N4" s="131"/>
      <c r="O4" s="6"/>
      <c r="P4" s="6"/>
      <c r="Q4" s="6"/>
      <c r="R4" s="6"/>
      <c r="S4" s="6"/>
    </row>
    <row r="5" spans="1:19" ht="14.25">
      <c r="A5" s="6"/>
      <c r="B5" s="79"/>
      <c r="C5" s="229"/>
      <c r="D5" s="229"/>
      <c r="E5" s="229"/>
      <c r="F5" s="229"/>
      <c r="G5" s="229"/>
      <c r="H5" s="229"/>
      <c r="I5" s="229"/>
      <c r="J5" s="229"/>
      <c r="K5" s="229"/>
      <c r="L5" s="229"/>
      <c r="M5" s="243"/>
      <c r="N5" s="131"/>
      <c r="O5" s="6"/>
      <c r="P5" s="6"/>
      <c r="Q5" s="6"/>
      <c r="R5" s="6"/>
      <c r="S5" s="6"/>
    </row>
    <row r="6" spans="1:19" ht="14.25">
      <c r="A6" s="6"/>
      <c r="B6" s="79"/>
      <c r="C6" s="230" t="s">
        <v>761</v>
      </c>
      <c r="D6" s="229"/>
      <c r="E6" s="229"/>
      <c r="F6" s="229"/>
      <c r="G6" s="229"/>
      <c r="H6" s="229"/>
      <c r="I6" s="229"/>
      <c r="J6" s="229"/>
      <c r="K6" s="229"/>
      <c r="L6" s="229"/>
      <c r="M6" s="243"/>
      <c r="N6" s="131"/>
      <c r="O6" s="6"/>
      <c r="P6" s="6"/>
      <c r="Q6" s="6"/>
      <c r="R6" s="6"/>
      <c r="S6" s="6"/>
    </row>
    <row r="7" spans="1:19" s="202" customFormat="1" ht="15" thickBot="1">
      <c r="A7" s="6"/>
      <c r="B7" s="79"/>
      <c r="C7" s="80"/>
      <c r="D7" s="229"/>
      <c r="E7" s="229"/>
      <c r="F7" s="229"/>
      <c r="G7" s="229"/>
      <c r="H7" s="229"/>
      <c r="I7" s="229"/>
      <c r="J7" s="229"/>
      <c r="K7" s="229"/>
      <c r="L7" s="229"/>
      <c r="M7" s="243"/>
      <c r="N7" s="131"/>
      <c r="O7" s="6"/>
      <c r="P7" s="6"/>
      <c r="Q7" s="6"/>
      <c r="R7" s="6"/>
      <c r="S7" s="6"/>
    </row>
    <row r="8" spans="1:19" ht="14.25">
      <c r="A8" s="6"/>
      <c r="B8" s="79"/>
      <c r="C8" s="257"/>
      <c r="D8" s="512" t="s">
        <v>704</v>
      </c>
      <c r="E8" s="512" t="s">
        <v>690</v>
      </c>
      <c r="F8" s="642" t="s">
        <v>693</v>
      </c>
      <c r="G8" s="643"/>
      <c r="H8" s="231"/>
      <c r="I8" s="231"/>
      <c r="J8" s="231"/>
      <c r="K8" s="231"/>
      <c r="L8" s="231"/>
      <c r="M8" s="243"/>
      <c r="N8" s="131"/>
      <c r="O8" s="6"/>
      <c r="P8" s="6"/>
      <c r="Q8" s="6"/>
      <c r="R8" s="6"/>
      <c r="S8" s="6"/>
    </row>
    <row r="9" spans="1:19" ht="70.5" thickBot="1">
      <c r="A9" s="6"/>
      <c r="B9" s="79"/>
      <c r="C9" s="510" t="s">
        <v>701</v>
      </c>
      <c r="D9" s="347"/>
      <c r="E9" s="347"/>
      <c r="F9" s="644"/>
      <c r="G9" s="645"/>
      <c r="H9" s="231"/>
      <c r="I9" s="231"/>
      <c r="J9" s="231"/>
      <c r="K9" s="231"/>
      <c r="L9" s="231"/>
      <c r="M9" s="243"/>
      <c r="N9" s="131"/>
      <c r="O9" s="6"/>
      <c r="P9" s="6"/>
      <c r="Q9" s="6"/>
      <c r="R9" s="6"/>
      <c r="S9" s="6"/>
    </row>
    <row r="10" spans="2:14" ht="14.25">
      <c r="B10" s="244"/>
      <c r="C10" s="218"/>
      <c r="D10" s="218"/>
      <c r="E10" s="218"/>
      <c r="F10" s="218"/>
      <c r="G10" s="218"/>
      <c r="H10" s="218"/>
      <c r="I10" s="218"/>
      <c r="J10" s="218"/>
      <c r="K10" s="218"/>
      <c r="L10" s="218"/>
      <c r="M10" s="245"/>
      <c r="N10" s="224"/>
    </row>
    <row r="11" spans="2:14" ht="14.25">
      <c r="B11" s="244"/>
      <c r="C11" s="215" t="s">
        <v>762</v>
      </c>
      <c r="D11" s="218"/>
      <c r="E11" s="218"/>
      <c r="F11" s="218"/>
      <c r="G11" s="218"/>
      <c r="H11" s="218"/>
      <c r="I11" s="218"/>
      <c r="J11" s="218"/>
      <c r="K11" s="218"/>
      <c r="L11" s="218"/>
      <c r="M11" s="245"/>
      <c r="N11" s="224"/>
    </row>
    <row r="12" spans="2:14" ht="15" thickBot="1">
      <c r="B12" s="244"/>
      <c r="C12" s="218"/>
      <c r="D12" s="218"/>
      <c r="E12" s="218"/>
      <c r="F12" s="218"/>
      <c r="G12" s="218"/>
      <c r="H12" s="218"/>
      <c r="I12" s="218"/>
      <c r="J12" s="218"/>
      <c r="K12" s="218"/>
      <c r="L12" s="218"/>
      <c r="M12" s="245"/>
      <c r="N12" s="224"/>
    </row>
    <row r="13" spans="2:14" ht="51" customHeight="1" thickBot="1">
      <c r="B13" s="244"/>
      <c r="C13" s="514" t="s">
        <v>705</v>
      </c>
      <c r="D13" s="646"/>
      <c r="E13" s="646"/>
      <c r="F13" s="646"/>
      <c r="G13" s="647"/>
      <c r="H13" s="218"/>
      <c r="I13" s="218"/>
      <c r="J13" s="218"/>
      <c r="K13" s="218"/>
      <c r="L13" s="218"/>
      <c r="M13" s="245"/>
      <c r="N13" s="224"/>
    </row>
    <row r="14" spans="2:14" ht="15.75" thickBot="1">
      <c r="B14" s="244"/>
      <c r="C14" s="218"/>
      <c r="D14" s="218"/>
      <c r="E14" s="218"/>
      <c r="F14" s="218"/>
      <c r="G14" s="218"/>
      <c r="H14" s="218"/>
      <c r="I14" s="218"/>
      <c r="J14" s="218"/>
      <c r="K14" s="218"/>
      <c r="L14" s="218"/>
      <c r="M14" s="245"/>
      <c r="N14" s="224"/>
    </row>
    <row r="15" spans="2:14" ht="181.5">
      <c r="B15" s="244"/>
      <c r="C15" s="511" t="s">
        <v>706</v>
      </c>
      <c r="D15" s="515" t="s">
        <v>712</v>
      </c>
      <c r="E15" s="515" t="s">
        <v>748</v>
      </c>
      <c r="F15" s="509" t="s">
        <v>1048</v>
      </c>
      <c r="G15" s="509" t="s">
        <v>749</v>
      </c>
      <c r="H15" s="509" t="s">
        <v>750</v>
      </c>
      <c r="I15" s="509" t="s">
        <v>692</v>
      </c>
      <c r="J15" s="509" t="s">
        <v>714</v>
      </c>
      <c r="K15" s="509" t="s">
        <v>715</v>
      </c>
      <c r="L15" s="389" t="s">
        <v>716</v>
      </c>
      <c r="M15" s="245"/>
      <c r="N15" s="227"/>
    </row>
    <row r="16" spans="2:14" ht="15">
      <c r="B16" s="244"/>
      <c r="C16" s="385" t="s">
        <v>931</v>
      </c>
      <c r="D16" s="367"/>
      <c r="E16" s="367"/>
      <c r="F16" s="367" t="s">
        <v>791</v>
      </c>
      <c r="G16" s="367" t="s">
        <v>791</v>
      </c>
      <c r="H16" s="367" t="s">
        <v>791</v>
      </c>
      <c r="I16" s="367" t="s">
        <v>791</v>
      </c>
      <c r="J16" s="367" t="s">
        <v>791</v>
      </c>
      <c r="K16" s="367" t="s">
        <v>791</v>
      </c>
      <c r="L16" s="368" t="s">
        <v>791</v>
      </c>
      <c r="M16" s="246"/>
      <c r="N16" s="227"/>
    </row>
    <row r="17" spans="2:14" ht="375">
      <c r="B17" s="244"/>
      <c r="C17" s="385" t="s">
        <v>930</v>
      </c>
      <c r="D17" s="367"/>
      <c r="E17" s="367"/>
      <c r="F17" s="287" t="s">
        <v>1049</v>
      </c>
      <c r="G17" s="517" t="s">
        <v>1052</v>
      </c>
      <c r="H17" s="367" t="s">
        <v>1051</v>
      </c>
      <c r="I17" s="367" t="s">
        <v>1053</v>
      </c>
      <c r="J17" s="367" t="s">
        <v>1055</v>
      </c>
      <c r="K17" s="367" t="s">
        <v>1050</v>
      </c>
      <c r="L17" s="368" t="s">
        <v>1054</v>
      </c>
      <c r="M17" s="246"/>
      <c r="N17" s="227"/>
    </row>
    <row r="18" spans="2:14" ht="31.5" customHeight="1">
      <c r="B18" s="244"/>
      <c r="C18" s="385" t="s">
        <v>929</v>
      </c>
      <c r="D18" s="367"/>
      <c r="E18" s="367"/>
      <c r="F18" s="367" t="s">
        <v>791</v>
      </c>
      <c r="G18" s="367" t="s">
        <v>791</v>
      </c>
      <c r="H18" s="367" t="s">
        <v>791</v>
      </c>
      <c r="I18" s="367" t="s">
        <v>791</v>
      </c>
      <c r="J18" s="367" t="s">
        <v>791</v>
      </c>
      <c r="K18" s="367" t="s">
        <v>791</v>
      </c>
      <c r="L18" s="368" t="s">
        <v>791</v>
      </c>
      <c r="M18" s="246"/>
      <c r="N18" s="227"/>
    </row>
    <row r="19" spans="2:14" ht="31.5" customHeight="1">
      <c r="B19" s="244"/>
      <c r="C19" s="385" t="s">
        <v>676</v>
      </c>
      <c r="D19" s="367"/>
      <c r="E19" s="367"/>
      <c r="F19" s="367" t="s">
        <v>791</v>
      </c>
      <c r="G19" s="367" t="s">
        <v>791</v>
      </c>
      <c r="H19" s="367" t="s">
        <v>791</v>
      </c>
      <c r="I19" s="367" t="s">
        <v>791</v>
      </c>
      <c r="J19" s="367" t="s">
        <v>791</v>
      </c>
      <c r="K19" s="367" t="s">
        <v>791</v>
      </c>
      <c r="L19" s="368" t="s">
        <v>791</v>
      </c>
      <c r="M19" s="246"/>
      <c r="N19" s="227"/>
    </row>
    <row r="20" spans="2:14" ht="31.5" customHeight="1">
      <c r="B20" s="244"/>
      <c r="C20" s="385" t="s">
        <v>677</v>
      </c>
      <c r="D20" s="367"/>
      <c r="E20" s="367"/>
      <c r="F20" s="367" t="s">
        <v>791</v>
      </c>
      <c r="G20" s="367" t="s">
        <v>791</v>
      </c>
      <c r="H20" s="367" t="s">
        <v>791</v>
      </c>
      <c r="I20" s="367" t="s">
        <v>791</v>
      </c>
      <c r="J20" s="367" t="s">
        <v>791</v>
      </c>
      <c r="K20" s="367" t="s">
        <v>791</v>
      </c>
      <c r="L20" s="368" t="s">
        <v>791</v>
      </c>
      <c r="M20" s="246"/>
      <c r="N20" s="227"/>
    </row>
    <row r="21" spans="2:14" ht="31.5" customHeight="1">
      <c r="B21" s="244"/>
      <c r="C21" s="385" t="s">
        <v>678</v>
      </c>
      <c r="D21" s="367"/>
      <c r="E21" s="367"/>
      <c r="F21" s="367" t="s">
        <v>791</v>
      </c>
      <c r="G21" s="367" t="s">
        <v>791</v>
      </c>
      <c r="H21" s="367" t="s">
        <v>791</v>
      </c>
      <c r="I21" s="367" t="s">
        <v>791</v>
      </c>
      <c r="J21" s="367" t="s">
        <v>791</v>
      </c>
      <c r="K21" s="367" t="s">
        <v>791</v>
      </c>
      <c r="L21" s="368" t="s">
        <v>791</v>
      </c>
      <c r="M21" s="246"/>
      <c r="N21" s="227"/>
    </row>
    <row r="22" spans="2:14" ht="31.5" customHeight="1">
      <c r="B22" s="244"/>
      <c r="C22" s="385" t="s">
        <v>679</v>
      </c>
      <c r="D22" s="367"/>
      <c r="E22" s="367"/>
      <c r="F22" s="367" t="s">
        <v>791</v>
      </c>
      <c r="G22" s="367" t="s">
        <v>791</v>
      </c>
      <c r="H22" s="367" t="s">
        <v>791</v>
      </c>
      <c r="I22" s="367" t="s">
        <v>791</v>
      </c>
      <c r="J22" s="367" t="s">
        <v>791</v>
      </c>
      <c r="K22" s="367" t="s">
        <v>791</v>
      </c>
      <c r="L22" s="368" t="s">
        <v>791</v>
      </c>
      <c r="M22" s="246"/>
      <c r="N22" s="227"/>
    </row>
    <row r="23" spans="2:14" ht="31.5" customHeight="1">
      <c r="B23" s="244"/>
      <c r="C23" s="385" t="s">
        <v>680</v>
      </c>
      <c r="D23" s="367"/>
      <c r="E23" s="367"/>
      <c r="F23" s="367" t="s">
        <v>791</v>
      </c>
      <c r="G23" s="367" t="s">
        <v>791</v>
      </c>
      <c r="H23" s="367" t="s">
        <v>791</v>
      </c>
      <c r="I23" s="367" t="s">
        <v>791</v>
      </c>
      <c r="J23" s="367" t="s">
        <v>791</v>
      </c>
      <c r="K23" s="367" t="s">
        <v>791</v>
      </c>
      <c r="L23" s="368" t="s">
        <v>791</v>
      </c>
      <c r="M23" s="246"/>
      <c r="N23" s="227"/>
    </row>
    <row r="24" spans="2:14" ht="405">
      <c r="B24" s="244"/>
      <c r="C24" s="385" t="s">
        <v>681</v>
      </c>
      <c r="D24" s="367"/>
      <c r="E24" s="367"/>
      <c r="F24" s="286" t="s">
        <v>792</v>
      </c>
      <c r="G24" s="453" t="s">
        <v>1056</v>
      </c>
      <c r="H24" s="285" t="s">
        <v>933</v>
      </c>
      <c r="I24" s="285" t="s">
        <v>793</v>
      </c>
      <c r="J24" s="367" t="s">
        <v>932</v>
      </c>
      <c r="K24" s="367" t="s">
        <v>791</v>
      </c>
      <c r="L24" s="368" t="s">
        <v>791</v>
      </c>
      <c r="M24" s="246"/>
      <c r="N24" s="227"/>
    </row>
    <row r="25" spans="2:14" ht="30.75" customHeight="1">
      <c r="B25" s="244"/>
      <c r="C25" s="385" t="s">
        <v>682</v>
      </c>
      <c r="D25" s="367"/>
      <c r="E25" s="367"/>
      <c r="F25" s="367" t="s">
        <v>791</v>
      </c>
      <c r="G25" s="367" t="s">
        <v>791</v>
      </c>
      <c r="H25" s="367" t="s">
        <v>791</v>
      </c>
      <c r="I25" s="367" t="s">
        <v>791</v>
      </c>
      <c r="J25" s="367" t="s">
        <v>791</v>
      </c>
      <c r="K25" s="367" t="s">
        <v>791</v>
      </c>
      <c r="L25" s="368" t="s">
        <v>791</v>
      </c>
      <c r="M25" s="246"/>
      <c r="N25" s="227"/>
    </row>
    <row r="26" spans="2:14" ht="30.75" customHeight="1">
      <c r="B26" s="244"/>
      <c r="C26" s="385" t="s">
        <v>683</v>
      </c>
      <c r="D26" s="367"/>
      <c r="E26" s="367"/>
      <c r="F26" s="285" t="s">
        <v>791</v>
      </c>
      <c r="G26" s="290" t="s">
        <v>791</v>
      </c>
      <c r="H26" s="285" t="s">
        <v>791</v>
      </c>
      <c r="I26" s="285" t="s">
        <v>791</v>
      </c>
      <c r="J26" s="367" t="s">
        <v>791</v>
      </c>
      <c r="K26" s="367" t="s">
        <v>791</v>
      </c>
      <c r="L26" s="368" t="s">
        <v>791</v>
      </c>
      <c r="M26" s="246"/>
      <c r="N26" s="227"/>
    </row>
    <row r="27" spans="2:14" ht="30.75" customHeight="1">
      <c r="B27" s="244"/>
      <c r="C27" s="385" t="s">
        <v>684</v>
      </c>
      <c r="D27" s="367"/>
      <c r="E27" s="367"/>
      <c r="F27" s="287" t="s">
        <v>791</v>
      </c>
      <c r="G27" s="290" t="s">
        <v>791</v>
      </c>
      <c r="H27" s="285" t="s">
        <v>791</v>
      </c>
      <c r="I27" s="367" t="s">
        <v>791</v>
      </c>
      <c r="J27" s="367" t="s">
        <v>791</v>
      </c>
      <c r="K27" s="367" t="s">
        <v>791</v>
      </c>
      <c r="L27" s="368" t="s">
        <v>791</v>
      </c>
      <c r="M27" s="246"/>
      <c r="N27" s="227"/>
    </row>
    <row r="28" spans="2:14" ht="30.75" customHeight="1">
      <c r="B28" s="244"/>
      <c r="C28" s="385" t="s">
        <v>685</v>
      </c>
      <c r="D28" s="367"/>
      <c r="E28" s="367"/>
      <c r="F28" s="367" t="s">
        <v>791</v>
      </c>
      <c r="G28" s="367" t="s">
        <v>791</v>
      </c>
      <c r="H28" s="367" t="s">
        <v>791</v>
      </c>
      <c r="I28" s="367" t="s">
        <v>791</v>
      </c>
      <c r="J28" s="367" t="s">
        <v>791</v>
      </c>
      <c r="K28" s="367" t="s">
        <v>791</v>
      </c>
      <c r="L28" s="368" t="s">
        <v>791</v>
      </c>
      <c r="M28" s="246"/>
      <c r="N28" s="227"/>
    </row>
    <row r="29" spans="2:14" ht="30.75" customHeight="1">
      <c r="B29" s="244"/>
      <c r="C29" s="385" t="s">
        <v>686</v>
      </c>
      <c r="D29" s="367"/>
      <c r="E29" s="367"/>
      <c r="F29" s="367" t="s">
        <v>791</v>
      </c>
      <c r="G29" s="367" t="s">
        <v>791</v>
      </c>
      <c r="H29" s="367" t="s">
        <v>791</v>
      </c>
      <c r="I29" s="367" t="s">
        <v>791</v>
      </c>
      <c r="J29" s="367" t="s">
        <v>791</v>
      </c>
      <c r="K29" s="367" t="s">
        <v>791</v>
      </c>
      <c r="L29" s="368" t="s">
        <v>791</v>
      </c>
      <c r="M29" s="246"/>
      <c r="N29" s="227"/>
    </row>
    <row r="30" spans="2:14" ht="30.75" customHeight="1" thickBot="1">
      <c r="B30" s="244"/>
      <c r="C30" s="388" t="s">
        <v>687</v>
      </c>
      <c r="D30" s="260"/>
      <c r="E30" s="260"/>
      <c r="F30" s="386" t="s">
        <v>791</v>
      </c>
      <c r="G30" s="387" t="s">
        <v>791</v>
      </c>
      <c r="H30" s="260" t="s">
        <v>791</v>
      </c>
      <c r="I30" s="260" t="s">
        <v>791</v>
      </c>
      <c r="J30" s="260" t="s">
        <v>791</v>
      </c>
      <c r="K30" s="260" t="s">
        <v>791</v>
      </c>
      <c r="L30" s="261" t="s">
        <v>791</v>
      </c>
      <c r="M30" s="246"/>
      <c r="N30" s="227"/>
    </row>
    <row r="31" spans="2:14" ht="15">
      <c r="B31" s="244"/>
      <c r="C31" s="232"/>
      <c r="D31" s="232"/>
      <c r="E31" s="232"/>
      <c r="F31" s="232"/>
      <c r="G31" s="232"/>
      <c r="H31" s="232"/>
      <c r="I31" s="232"/>
      <c r="J31" s="232"/>
      <c r="K31" s="232"/>
      <c r="L31" s="232"/>
      <c r="M31" s="245"/>
      <c r="N31" s="224"/>
    </row>
    <row r="32" spans="2:14" ht="15">
      <c r="B32" s="244"/>
      <c r="C32" s="232"/>
      <c r="D32" s="232"/>
      <c r="E32" s="232"/>
      <c r="F32" s="232"/>
      <c r="G32" s="232"/>
      <c r="H32" s="232"/>
      <c r="I32" s="232"/>
      <c r="J32" s="232"/>
      <c r="K32" s="232"/>
      <c r="L32" s="232"/>
      <c r="M32" s="245"/>
      <c r="N32" s="224"/>
    </row>
    <row r="33" spans="2:14" ht="15">
      <c r="B33" s="244"/>
      <c r="C33" s="215" t="s">
        <v>763</v>
      </c>
      <c r="D33" s="232"/>
      <c r="E33" s="232"/>
      <c r="F33" s="232"/>
      <c r="G33" s="232"/>
      <c r="H33" s="232"/>
      <c r="I33" s="232"/>
      <c r="J33" s="232"/>
      <c r="K33" s="232"/>
      <c r="L33" s="232"/>
      <c r="M33" s="245"/>
      <c r="N33" s="224"/>
    </row>
    <row r="34" spans="2:14" ht="15.75" thickBot="1">
      <c r="B34" s="244"/>
      <c r="C34" s="215"/>
      <c r="D34" s="232"/>
      <c r="E34" s="232"/>
      <c r="F34" s="232"/>
      <c r="G34" s="232"/>
      <c r="H34" s="232"/>
      <c r="I34" s="232"/>
      <c r="J34" s="232"/>
      <c r="K34" s="232"/>
      <c r="L34" s="232"/>
      <c r="M34" s="245"/>
      <c r="N34" s="224"/>
    </row>
    <row r="35" spans="1:19" s="198" customFormat="1" ht="39.75" customHeight="1">
      <c r="A35" s="204"/>
      <c r="B35" s="247"/>
      <c r="C35" s="648" t="s">
        <v>675</v>
      </c>
      <c r="D35" s="649"/>
      <c r="E35" s="650" t="s">
        <v>794</v>
      </c>
      <c r="F35" s="650"/>
      <c r="G35" s="651"/>
      <c r="H35" s="218"/>
      <c r="I35" s="218"/>
      <c r="J35" s="218"/>
      <c r="K35" s="218"/>
      <c r="L35" s="218"/>
      <c r="M35" s="248"/>
      <c r="N35" s="225"/>
      <c r="O35" s="204"/>
      <c r="P35" s="204"/>
      <c r="Q35" s="204"/>
      <c r="R35" s="204"/>
      <c r="S35" s="204"/>
    </row>
    <row r="36" spans="1:19" s="198" customFormat="1" ht="39.75" customHeight="1">
      <c r="A36" s="204"/>
      <c r="B36" s="247"/>
      <c r="C36" s="652" t="s">
        <v>674</v>
      </c>
      <c r="D36" s="653"/>
      <c r="E36" s="654"/>
      <c r="F36" s="654"/>
      <c r="G36" s="655"/>
      <c r="H36" s="218"/>
      <c r="I36" s="218"/>
      <c r="J36" s="218"/>
      <c r="K36" s="218"/>
      <c r="L36" s="218"/>
      <c r="M36" s="248"/>
      <c r="N36" s="225"/>
      <c r="O36" s="204"/>
      <c r="P36" s="204"/>
      <c r="Q36" s="204"/>
      <c r="R36" s="204"/>
      <c r="S36" s="204"/>
    </row>
    <row r="37" spans="1:19" s="198" customFormat="1" ht="39.75" customHeight="1" thickBot="1">
      <c r="A37" s="204"/>
      <c r="B37" s="247"/>
      <c r="C37" s="656" t="s">
        <v>695</v>
      </c>
      <c r="D37" s="657"/>
      <c r="E37" s="658"/>
      <c r="F37" s="658"/>
      <c r="G37" s="659"/>
      <c r="H37" s="218"/>
      <c r="I37" s="218"/>
      <c r="J37" s="218"/>
      <c r="K37" s="218"/>
      <c r="L37" s="218"/>
      <c r="M37" s="248"/>
      <c r="N37" s="225"/>
      <c r="O37" s="204"/>
      <c r="P37" s="204"/>
      <c r="Q37" s="204"/>
      <c r="R37" s="204"/>
      <c r="S37" s="204"/>
    </row>
    <row r="38" spans="1:19" s="198" customFormat="1" ht="13.5">
      <c r="A38" s="204"/>
      <c r="B38" s="247"/>
      <c r="C38" s="217"/>
      <c r="D38" s="218"/>
      <c r="E38" s="218"/>
      <c r="F38" s="218"/>
      <c r="G38" s="218"/>
      <c r="H38" s="218"/>
      <c r="I38" s="218"/>
      <c r="J38" s="218"/>
      <c r="K38" s="218"/>
      <c r="L38" s="218"/>
      <c r="M38" s="248"/>
      <c r="N38" s="225"/>
      <c r="O38" s="204"/>
      <c r="P38" s="204"/>
      <c r="Q38" s="204"/>
      <c r="R38" s="204"/>
      <c r="S38" s="204"/>
    </row>
    <row r="39" spans="2:14" ht="14.25">
      <c r="B39" s="244"/>
      <c r="C39" s="217"/>
      <c r="D39" s="232"/>
      <c r="E39" s="232"/>
      <c r="F39" s="232"/>
      <c r="G39" s="232"/>
      <c r="H39" s="232"/>
      <c r="I39" s="232"/>
      <c r="J39" s="232"/>
      <c r="K39" s="232"/>
      <c r="L39" s="232"/>
      <c r="M39" s="245"/>
      <c r="N39" s="224"/>
    </row>
    <row r="40" spans="2:19" ht="14.25">
      <c r="B40" s="244"/>
      <c r="C40" s="660" t="s">
        <v>764</v>
      </c>
      <c r="D40" s="660"/>
      <c r="E40" s="233"/>
      <c r="F40" s="233"/>
      <c r="G40" s="233"/>
      <c r="H40" s="233"/>
      <c r="I40" s="233"/>
      <c r="J40" s="233"/>
      <c r="K40" s="233"/>
      <c r="L40" s="233"/>
      <c r="M40" s="249"/>
      <c r="N40" s="226"/>
      <c r="O40" s="200"/>
      <c r="P40" s="200"/>
      <c r="Q40" s="200"/>
      <c r="R40" s="200"/>
      <c r="S40" s="200"/>
    </row>
    <row r="41" spans="2:19" ht="15" thickBot="1">
      <c r="B41" s="244"/>
      <c r="C41" s="513"/>
      <c r="D41" s="233"/>
      <c r="E41" s="233"/>
      <c r="F41" s="233"/>
      <c r="G41" s="233"/>
      <c r="H41" s="233"/>
      <c r="I41" s="233"/>
      <c r="J41" s="233"/>
      <c r="K41" s="233"/>
      <c r="L41" s="233"/>
      <c r="M41" s="249"/>
      <c r="N41" s="226"/>
      <c r="O41" s="200"/>
      <c r="P41" s="200"/>
      <c r="Q41" s="200"/>
      <c r="R41" s="200"/>
      <c r="S41" s="200"/>
    </row>
    <row r="42" spans="2:14" ht="39.75" customHeight="1">
      <c r="B42" s="244"/>
      <c r="C42" s="648" t="s">
        <v>688</v>
      </c>
      <c r="D42" s="649"/>
      <c r="E42" s="661"/>
      <c r="F42" s="661"/>
      <c r="G42" s="662"/>
      <c r="H42" s="232"/>
      <c r="I42" s="232"/>
      <c r="J42" s="232"/>
      <c r="K42" s="232"/>
      <c r="L42" s="232"/>
      <c r="M42" s="245"/>
      <c r="N42" s="224"/>
    </row>
    <row r="43" spans="2:14" ht="39.75" customHeight="1" thickBot="1">
      <c r="B43" s="244"/>
      <c r="C43" s="616" t="s">
        <v>753</v>
      </c>
      <c r="D43" s="617"/>
      <c r="E43" s="663"/>
      <c r="F43" s="663"/>
      <c r="G43" s="664"/>
      <c r="H43" s="232"/>
      <c r="I43" s="232"/>
      <c r="J43" s="232"/>
      <c r="K43" s="232"/>
      <c r="L43" s="232"/>
      <c r="M43" s="245"/>
      <c r="N43" s="224"/>
    </row>
    <row r="44" spans="2:14" ht="14.25">
      <c r="B44" s="244"/>
      <c r="C44" s="217"/>
      <c r="D44" s="232"/>
      <c r="E44" s="232"/>
      <c r="F44" s="232"/>
      <c r="G44" s="232"/>
      <c r="H44" s="232"/>
      <c r="I44" s="232"/>
      <c r="J44" s="232"/>
      <c r="K44" s="232"/>
      <c r="L44" s="232"/>
      <c r="M44" s="245"/>
      <c r="N44" s="224"/>
    </row>
    <row r="45" spans="2:14" ht="14.25">
      <c r="B45" s="244"/>
      <c r="C45" s="217"/>
      <c r="D45" s="232"/>
      <c r="E45" s="232"/>
      <c r="F45" s="232"/>
      <c r="G45" s="232"/>
      <c r="H45" s="232"/>
      <c r="I45" s="232"/>
      <c r="J45" s="232"/>
      <c r="K45" s="232"/>
      <c r="L45" s="232"/>
      <c r="M45" s="245"/>
      <c r="N45" s="224"/>
    </row>
    <row r="46" spans="2:19" ht="15" customHeight="1">
      <c r="B46" s="244"/>
      <c r="C46" s="660" t="s">
        <v>765</v>
      </c>
      <c r="D46" s="660"/>
      <c r="E46" s="234"/>
      <c r="F46" s="234"/>
      <c r="G46" s="234"/>
      <c r="H46" s="234"/>
      <c r="I46" s="234"/>
      <c r="J46" s="234"/>
      <c r="K46" s="234"/>
      <c r="L46" s="234"/>
      <c r="M46" s="250"/>
      <c r="N46" s="228"/>
      <c r="O46" s="201"/>
      <c r="P46" s="201"/>
      <c r="Q46" s="201"/>
      <c r="R46" s="201"/>
      <c r="S46" s="201"/>
    </row>
    <row r="47" spans="2:19" ht="15" thickBot="1">
      <c r="B47" s="244"/>
      <c r="C47" s="513"/>
      <c r="D47" s="234"/>
      <c r="E47" s="234"/>
      <c r="F47" s="234"/>
      <c r="G47" s="234"/>
      <c r="H47" s="234"/>
      <c r="I47" s="234"/>
      <c r="J47" s="234"/>
      <c r="K47" s="234"/>
      <c r="L47" s="234"/>
      <c r="M47" s="250"/>
      <c r="N47" s="228"/>
      <c r="O47" s="201"/>
      <c r="P47" s="201"/>
      <c r="Q47" s="201"/>
      <c r="R47" s="201"/>
      <c r="S47" s="201"/>
    </row>
    <row r="48" spans="1:19" s="11" customFormat="1" ht="39.75" customHeight="1">
      <c r="A48" s="223"/>
      <c r="B48" s="251"/>
      <c r="C48" s="597" t="s">
        <v>770</v>
      </c>
      <c r="D48" s="598"/>
      <c r="E48" s="665" t="s">
        <v>817</v>
      </c>
      <c r="F48" s="665"/>
      <c r="G48" s="666"/>
      <c r="H48" s="235"/>
      <c r="I48" s="235"/>
      <c r="J48" s="235"/>
      <c r="K48" s="235"/>
      <c r="L48" s="235"/>
      <c r="M48" s="252"/>
      <c r="N48" s="95"/>
      <c r="O48" s="223"/>
      <c r="P48" s="223"/>
      <c r="Q48" s="223"/>
      <c r="R48" s="223"/>
      <c r="S48" s="223"/>
    </row>
    <row r="49" spans="1:19" s="11" customFormat="1" ht="39.75" customHeight="1">
      <c r="A49" s="223"/>
      <c r="B49" s="251"/>
      <c r="C49" s="614" t="s">
        <v>689</v>
      </c>
      <c r="D49" s="615"/>
      <c r="E49" s="667" t="s">
        <v>824</v>
      </c>
      <c r="F49" s="667"/>
      <c r="G49" s="668"/>
      <c r="H49" s="235"/>
      <c r="I49" s="235"/>
      <c r="J49" s="235"/>
      <c r="K49" s="235"/>
      <c r="L49" s="235"/>
      <c r="M49" s="252"/>
      <c r="N49" s="95"/>
      <c r="O49" s="223"/>
      <c r="P49" s="223"/>
      <c r="Q49" s="223"/>
      <c r="R49" s="223"/>
      <c r="S49" s="223"/>
    </row>
    <row r="50" spans="1:19" s="11" customFormat="1" ht="39.75" customHeight="1">
      <c r="A50" s="223"/>
      <c r="B50" s="251"/>
      <c r="C50" s="614" t="s">
        <v>771</v>
      </c>
      <c r="D50" s="615"/>
      <c r="E50" s="669" t="s">
        <v>795</v>
      </c>
      <c r="F50" s="669"/>
      <c r="G50" s="670"/>
      <c r="H50" s="235"/>
      <c r="I50" s="235"/>
      <c r="J50" s="235"/>
      <c r="K50" s="235"/>
      <c r="L50" s="235"/>
      <c r="M50" s="252"/>
      <c r="N50" s="95"/>
      <c r="O50" s="223"/>
      <c r="P50" s="223"/>
      <c r="Q50" s="223"/>
      <c r="R50" s="223"/>
      <c r="S50" s="223"/>
    </row>
    <row r="51" spans="1:19" s="11" customFormat="1" ht="39.75" customHeight="1" thickBot="1">
      <c r="A51" s="223"/>
      <c r="B51" s="251"/>
      <c r="C51" s="616" t="s">
        <v>747</v>
      </c>
      <c r="D51" s="617"/>
      <c r="E51" s="671" t="s">
        <v>824</v>
      </c>
      <c r="F51" s="671"/>
      <c r="G51" s="672"/>
      <c r="H51" s="235"/>
      <c r="I51" s="235"/>
      <c r="J51" s="235"/>
      <c r="K51" s="235"/>
      <c r="L51" s="235"/>
      <c r="M51" s="252"/>
      <c r="N51" s="95"/>
      <c r="O51" s="223"/>
      <c r="P51" s="223"/>
      <c r="Q51" s="223"/>
      <c r="R51" s="223"/>
      <c r="S51" s="223"/>
    </row>
    <row r="52" spans="2:14" ht="14.25">
      <c r="B52" s="244"/>
      <c r="C52" s="236"/>
      <c r="D52" s="232"/>
      <c r="E52" s="232"/>
      <c r="F52" s="232"/>
      <c r="G52" s="232"/>
      <c r="H52" s="232"/>
      <c r="I52" s="232"/>
      <c r="J52" s="232"/>
      <c r="K52" s="232"/>
      <c r="L52" s="232"/>
      <c r="M52" s="245"/>
      <c r="N52" s="224"/>
    </row>
    <row r="53" spans="2:14" ht="14.25">
      <c r="B53" s="244"/>
      <c r="C53" s="232"/>
      <c r="D53" s="232"/>
      <c r="E53" s="232"/>
      <c r="F53" s="232"/>
      <c r="G53" s="232"/>
      <c r="H53" s="232"/>
      <c r="I53" s="232"/>
      <c r="J53" s="232"/>
      <c r="K53" s="232"/>
      <c r="L53" s="232"/>
      <c r="M53" s="245"/>
      <c r="N53" s="224"/>
    </row>
    <row r="54" spans="2:14" ht="14.25">
      <c r="B54" s="244"/>
      <c r="C54" s="215" t="s">
        <v>934</v>
      </c>
      <c r="D54" s="232"/>
      <c r="E54" s="232"/>
      <c r="F54" s="232"/>
      <c r="G54" s="232"/>
      <c r="H54" s="232"/>
      <c r="I54" s="232"/>
      <c r="J54" s="232"/>
      <c r="K54" s="232"/>
      <c r="L54" s="232"/>
      <c r="M54" s="245"/>
      <c r="N54" s="224"/>
    </row>
    <row r="55" spans="2:14" ht="15" thickBot="1">
      <c r="B55" s="244"/>
      <c r="C55" s="232"/>
      <c r="D55" s="236"/>
      <c r="E55" s="232"/>
      <c r="F55" s="232"/>
      <c r="G55" s="232"/>
      <c r="H55" s="232"/>
      <c r="I55" s="232"/>
      <c r="J55" s="232"/>
      <c r="K55" s="232"/>
      <c r="L55" s="232"/>
      <c r="M55" s="245"/>
      <c r="N55" s="224"/>
    </row>
    <row r="56" spans="2:21" ht="49.5" customHeight="1">
      <c r="B56" s="244"/>
      <c r="C56" s="597" t="s">
        <v>751</v>
      </c>
      <c r="D56" s="598"/>
      <c r="E56" s="673"/>
      <c r="F56" s="673"/>
      <c r="G56" s="674"/>
      <c r="H56" s="217"/>
      <c r="I56" s="217"/>
      <c r="J56" s="217"/>
      <c r="K56" s="236"/>
      <c r="L56" s="236"/>
      <c r="M56" s="246"/>
      <c r="N56" s="227"/>
      <c r="O56" s="195"/>
      <c r="P56" s="195"/>
      <c r="Q56" s="195"/>
      <c r="R56" s="195"/>
      <c r="S56" s="195"/>
      <c r="T56" s="194"/>
      <c r="U56" s="194"/>
    </row>
    <row r="57" spans="2:21" ht="49.5" customHeight="1">
      <c r="B57" s="244"/>
      <c r="C57" s="614" t="s">
        <v>752</v>
      </c>
      <c r="D57" s="615"/>
      <c r="E57" s="675" t="s">
        <v>790</v>
      </c>
      <c r="F57" s="675"/>
      <c r="G57" s="676"/>
      <c r="H57" s="217"/>
      <c r="I57" s="217"/>
      <c r="J57" s="217"/>
      <c r="K57" s="236"/>
      <c r="L57" s="236"/>
      <c r="M57" s="246"/>
      <c r="N57" s="227"/>
      <c r="O57" s="195"/>
      <c r="P57" s="195"/>
      <c r="Q57" s="195"/>
      <c r="R57" s="195"/>
      <c r="S57" s="195"/>
      <c r="T57" s="194"/>
      <c r="U57" s="194"/>
    </row>
    <row r="58" spans="2:21" ht="49.5" customHeight="1" thickBot="1">
      <c r="B58" s="244"/>
      <c r="C58" s="616" t="s">
        <v>725</v>
      </c>
      <c r="D58" s="617"/>
      <c r="E58" s="677" t="s">
        <v>790</v>
      </c>
      <c r="F58" s="677"/>
      <c r="G58" s="678"/>
      <c r="H58" s="217"/>
      <c r="I58" s="217"/>
      <c r="J58" s="217"/>
      <c r="K58" s="236"/>
      <c r="L58" s="236"/>
      <c r="M58" s="246"/>
      <c r="N58" s="227"/>
      <c r="O58" s="195"/>
      <c r="P58" s="195"/>
      <c r="Q58" s="195"/>
      <c r="R58" s="195"/>
      <c r="S58" s="195"/>
      <c r="T58" s="194"/>
      <c r="U58" s="194"/>
    </row>
    <row r="59" spans="1:14" ht="15" customHeight="1" thickBot="1">
      <c r="A59" s="6"/>
      <c r="B59" s="79"/>
      <c r="C59" s="80"/>
      <c r="D59" s="80"/>
      <c r="E59" s="80"/>
      <c r="F59" s="80"/>
      <c r="G59" s="80"/>
      <c r="H59" s="80"/>
      <c r="I59" s="80"/>
      <c r="J59" s="80"/>
      <c r="K59" s="80"/>
      <c r="L59" s="80"/>
      <c r="M59" s="82"/>
      <c r="N59" s="131"/>
    </row>
    <row r="60" spans="1:21" s="197" customFormat="1" ht="87.75" customHeight="1">
      <c r="A60" s="200"/>
      <c r="B60" s="253"/>
      <c r="C60" s="508" t="s">
        <v>726</v>
      </c>
      <c r="D60" s="515" t="s">
        <v>720</v>
      </c>
      <c r="E60" s="515" t="s">
        <v>721</v>
      </c>
      <c r="F60" s="515" t="s">
        <v>722</v>
      </c>
      <c r="G60" s="515" t="s">
        <v>728</v>
      </c>
      <c r="H60" s="515" t="s">
        <v>694</v>
      </c>
      <c r="I60" s="515" t="s">
        <v>727</v>
      </c>
      <c r="J60" s="516" t="s">
        <v>691</v>
      </c>
      <c r="K60" s="234"/>
      <c r="L60" s="234"/>
      <c r="M60" s="250"/>
      <c r="N60" s="228"/>
      <c r="O60" s="201"/>
      <c r="P60" s="201"/>
      <c r="Q60" s="201"/>
      <c r="R60" s="201"/>
      <c r="S60" s="201"/>
      <c r="T60" s="196"/>
      <c r="U60" s="196"/>
    </row>
    <row r="61" spans="2:21" ht="30" customHeight="1">
      <c r="B61" s="244"/>
      <c r="C61" s="258" t="s">
        <v>772</v>
      </c>
      <c r="D61" s="675" t="s">
        <v>790</v>
      </c>
      <c r="E61" s="675"/>
      <c r="F61" s="675"/>
      <c r="G61" s="367"/>
      <c r="H61" s="367"/>
      <c r="I61" s="367"/>
      <c r="J61" s="368"/>
      <c r="K61" s="236"/>
      <c r="L61" s="236"/>
      <c r="M61" s="246"/>
      <c r="N61" s="227"/>
      <c r="O61" s="195"/>
      <c r="P61" s="195"/>
      <c r="Q61" s="195"/>
      <c r="R61" s="195"/>
      <c r="S61" s="195"/>
      <c r="T61" s="194"/>
      <c r="U61" s="194"/>
    </row>
    <row r="62" spans="2:21" ht="30" customHeight="1">
      <c r="B62" s="244"/>
      <c r="C62" s="258" t="s">
        <v>773</v>
      </c>
      <c r="D62" s="675" t="s">
        <v>790</v>
      </c>
      <c r="E62" s="675"/>
      <c r="F62" s="675"/>
      <c r="G62" s="367"/>
      <c r="H62" s="367"/>
      <c r="I62" s="367"/>
      <c r="J62" s="368"/>
      <c r="K62" s="236"/>
      <c r="L62" s="236"/>
      <c r="M62" s="246"/>
      <c r="N62" s="227"/>
      <c r="O62" s="195"/>
      <c r="P62" s="195"/>
      <c r="Q62" s="195"/>
      <c r="R62" s="195"/>
      <c r="S62" s="195"/>
      <c r="T62" s="194"/>
      <c r="U62" s="194"/>
    </row>
    <row r="63" spans="2:21" ht="30" customHeight="1">
      <c r="B63" s="244"/>
      <c r="C63" s="258" t="s">
        <v>774</v>
      </c>
      <c r="D63" s="675" t="s">
        <v>790</v>
      </c>
      <c r="E63" s="675"/>
      <c r="F63" s="675"/>
      <c r="G63" s="367"/>
      <c r="H63" s="367"/>
      <c r="I63" s="367"/>
      <c r="J63" s="368"/>
      <c r="K63" s="236"/>
      <c r="L63" s="236"/>
      <c r="M63" s="246"/>
      <c r="N63" s="227"/>
      <c r="O63" s="195"/>
      <c r="P63" s="195"/>
      <c r="Q63" s="195"/>
      <c r="R63" s="195"/>
      <c r="S63" s="195"/>
      <c r="T63" s="194"/>
      <c r="U63" s="194"/>
    </row>
    <row r="64" spans="2:21" ht="30" customHeight="1">
      <c r="B64" s="244"/>
      <c r="C64" s="258" t="s">
        <v>775</v>
      </c>
      <c r="D64" s="675" t="s">
        <v>790</v>
      </c>
      <c r="E64" s="675"/>
      <c r="F64" s="675"/>
      <c r="G64" s="367"/>
      <c r="H64" s="367"/>
      <c r="I64" s="367"/>
      <c r="J64" s="368"/>
      <c r="K64" s="236"/>
      <c r="L64" s="236"/>
      <c r="M64" s="246"/>
      <c r="N64" s="227"/>
      <c r="O64" s="195"/>
      <c r="P64" s="195"/>
      <c r="Q64" s="195"/>
      <c r="R64" s="195"/>
      <c r="S64" s="195"/>
      <c r="T64" s="194"/>
      <c r="U64" s="194"/>
    </row>
    <row r="65" spans="2:21" ht="30" customHeight="1">
      <c r="B65" s="244"/>
      <c r="C65" s="258" t="s">
        <v>776</v>
      </c>
      <c r="D65" s="675" t="s">
        <v>790</v>
      </c>
      <c r="E65" s="675"/>
      <c r="F65" s="675"/>
      <c r="G65" s="367"/>
      <c r="H65" s="367"/>
      <c r="I65" s="367"/>
      <c r="J65" s="368"/>
      <c r="K65" s="236"/>
      <c r="L65" s="236"/>
      <c r="M65" s="246"/>
      <c r="N65" s="227"/>
      <c r="O65" s="195"/>
      <c r="P65" s="195"/>
      <c r="Q65" s="195"/>
      <c r="R65" s="195"/>
      <c r="S65" s="195"/>
      <c r="T65" s="194"/>
      <c r="U65" s="194"/>
    </row>
    <row r="66" spans="2:21" ht="30" customHeight="1" thickBot="1">
      <c r="B66" s="244"/>
      <c r="C66" s="281"/>
      <c r="D66" s="677" t="s">
        <v>790</v>
      </c>
      <c r="E66" s="677"/>
      <c r="F66" s="677"/>
      <c r="G66" s="262"/>
      <c r="H66" s="262"/>
      <c r="I66" s="262"/>
      <c r="J66" s="263"/>
      <c r="K66" s="236"/>
      <c r="L66" s="236"/>
      <c r="M66" s="246"/>
      <c r="N66" s="227"/>
      <c r="O66" s="195"/>
      <c r="P66" s="195"/>
      <c r="Q66" s="195"/>
      <c r="R66" s="195"/>
      <c r="S66" s="195"/>
      <c r="T66" s="194"/>
      <c r="U66" s="194"/>
    </row>
    <row r="67" spans="2:14" ht="14.25">
      <c r="B67" s="244"/>
      <c r="C67" s="232"/>
      <c r="D67" s="232"/>
      <c r="E67" s="232"/>
      <c r="F67" s="232"/>
      <c r="G67" s="232"/>
      <c r="H67" s="232"/>
      <c r="I67" s="232"/>
      <c r="J67" s="232"/>
      <c r="K67" s="232"/>
      <c r="L67" s="232"/>
      <c r="M67" s="245"/>
      <c r="N67" s="224"/>
    </row>
    <row r="68" spans="2:14" ht="14.25">
      <c r="B68" s="244"/>
      <c r="C68" s="215" t="s">
        <v>766</v>
      </c>
      <c r="D68" s="232"/>
      <c r="E68" s="232"/>
      <c r="F68" s="232"/>
      <c r="G68" s="232"/>
      <c r="H68" s="232"/>
      <c r="I68" s="232"/>
      <c r="J68" s="232"/>
      <c r="K68" s="232"/>
      <c r="L68" s="232"/>
      <c r="M68" s="245"/>
      <c r="N68" s="224"/>
    </row>
    <row r="69" spans="2:14" ht="15" thickBot="1">
      <c r="B69" s="244"/>
      <c r="C69" s="215"/>
      <c r="D69" s="232"/>
      <c r="E69" s="232"/>
      <c r="F69" s="232"/>
      <c r="G69" s="232"/>
      <c r="H69" s="232"/>
      <c r="I69" s="232"/>
      <c r="J69" s="232"/>
      <c r="K69" s="232"/>
      <c r="L69" s="232"/>
      <c r="M69" s="245"/>
      <c r="N69" s="224"/>
    </row>
    <row r="70" spans="2:14" ht="60" customHeight="1" thickBot="1">
      <c r="B70" s="244"/>
      <c r="C70" s="686" t="s">
        <v>700</v>
      </c>
      <c r="D70" s="687"/>
      <c r="E70" s="646"/>
      <c r="F70" s="647"/>
      <c r="G70" s="232"/>
      <c r="H70" s="232"/>
      <c r="I70" s="232"/>
      <c r="J70" s="232"/>
      <c r="K70" s="232"/>
      <c r="L70" s="232"/>
      <c r="M70" s="245"/>
      <c r="N70" s="224"/>
    </row>
    <row r="71" spans="2:14" ht="15.75" thickBot="1">
      <c r="B71" s="244"/>
      <c r="C71" s="237"/>
      <c r="D71" s="237"/>
      <c r="E71" s="232"/>
      <c r="F71" s="232"/>
      <c r="G71" s="232"/>
      <c r="H71" s="232"/>
      <c r="I71" s="232"/>
      <c r="J71" s="232"/>
      <c r="K71" s="232"/>
      <c r="L71" s="232"/>
      <c r="M71" s="245"/>
      <c r="N71" s="224"/>
    </row>
    <row r="72" spans="2:14" ht="45" customHeight="1">
      <c r="B72" s="244"/>
      <c r="C72" s="679" t="s">
        <v>729</v>
      </c>
      <c r="D72" s="680"/>
      <c r="E72" s="680" t="s">
        <v>731</v>
      </c>
      <c r="F72" s="681"/>
      <c r="G72" s="232"/>
      <c r="H72" s="232"/>
      <c r="I72" s="232"/>
      <c r="J72" s="232"/>
      <c r="K72" s="232"/>
      <c r="L72" s="232"/>
      <c r="M72" s="245"/>
      <c r="N72" s="224"/>
    </row>
    <row r="73" spans="2:14" ht="45" customHeight="1" thickBot="1">
      <c r="B73" s="244"/>
      <c r="C73" s="682"/>
      <c r="D73" s="683"/>
      <c r="E73" s="684" t="s">
        <v>935</v>
      </c>
      <c r="F73" s="685"/>
      <c r="G73" s="232"/>
      <c r="H73" s="232"/>
      <c r="I73" s="232"/>
      <c r="J73" s="232"/>
      <c r="K73" s="232"/>
      <c r="L73" s="232"/>
      <c r="M73" s="245"/>
      <c r="N73" s="224"/>
    </row>
    <row r="74" spans="2:14" ht="14.25">
      <c r="B74" s="244"/>
      <c r="C74" s="238"/>
      <c r="D74" s="238"/>
      <c r="E74" s="238"/>
      <c r="F74" s="238"/>
      <c r="G74" s="238"/>
      <c r="H74" s="238"/>
      <c r="I74" s="238"/>
      <c r="J74" s="238"/>
      <c r="K74" s="238"/>
      <c r="L74" s="238"/>
      <c r="M74" s="254"/>
      <c r="N74" s="224"/>
    </row>
    <row r="75" spans="2:14" ht="15" thickBot="1">
      <c r="B75" s="239"/>
      <c r="C75" s="255"/>
      <c r="D75" s="255"/>
      <c r="E75" s="255"/>
      <c r="F75" s="255"/>
      <c r="G75" s="255"/>
      <c r="H75" s="255"/>
      <c r="I75" s="255"/>
      <c r="J75" s="255"/>
      <c r="K75" s="255"/>
      <c r="L75" s="255"/>
      <c r="M75" s="256"/>
      <c r="N75" s="224"/>
    </row>
  </sheetData>
  <sheetProtection/>
  <mergeCells count="42">
    <mergeCell ref="C72:D72"/>
    <mergeCell ref="E72:F72"/>
    <mergeCell ref="C73:D73"/>
    <mergeCell ref="E73:F73"/>
    <mergeCell ref="D63:F63"/>
    <mergeCell ref="D64:F64"/>
    <mergeCell ref="D65:F65"/>
    <mergeCell ref="D66:F66"/>
    <mergeCell ref="C70:D70"/>
    <mergeCell ref="E70:F70"/>
    <mergeCell ref="C57:D57"/>
    <mergeCell ref="E57:G57"/>
    <mergeCell ref="C58:D58"/>
    <mergeCell ref="E58:G58"/>
    <mergeCell ref="D61:F61"/>
    <mergeCell ref="D62:F62"/>
    <mergeCell ref="C50:D50"/>
    <mergeCell ref="E50:G50"/>
    <mergeCell ref="C51:D51"/>
    <mergeCell ref="E51:G51"/>
    <mergeCell ref="C56:D56"/>
    <mergeCell ref="E56:G56"/>
    <mergeCell ref="C43:D43"/>
    <mergeCell ref="E43:G43"/>
    <mergeCell ref="C46:D46"/>
    <mergeCell ref="C48:D48"/>
    <mergeCell ref="E48:G48"/>
    <mergeCell ref="C49:D49"/>
    <mergeCell ref="E49:G49"/>
    <mergeCell ref="C36:D36"/>
    <mergeCell ref="E36:G36"/>
    <mergeCell ref="C37:D37"/>
    <mergeCell ref="E37:G37"/>
    <mergeCell ref="C40:D40"/>
    <mergeCell ref="C42:D42"/>
    <mergeCell ref="E42:G42"/>
    <mergeCell ref="C3:G3"/>
    <mergeCell ref="F8:G8"/>
    <mergeCell ref="F9:G9"/>
    <mergeCell ref="D13:G13"/>
    <mergeCell ref="C35:D35"/>
    <mergeCell ref="E35:G35"/>
  </mergeCells>
  <printOptions/>
  <pageMargins left="0.75" right="0.75" top="1" bottom="1" header="0.3" footer="0.3"/>
  <pageSetup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B2:F40"/>
  <sheetViews>
    <sheetView zoomScalePageLayoutView="0" workbookViewId="0" topLeftCell="A16">
      <selection activeCell="D14" sqref="D14"/>
    </sheetView>
  </sheetViews>
  <sheetFormatPr defaultColWidth="9.140625" defaultRowHeight="15"/>
  <cols>
    <col min="1" max="2" width="1.8515625" style="19" customWidth="1"/>
    <col min="3" max="3" width="11.421875" style="206" customWidth="1"/>
    <col min="4" max="4" width="116.00390625" style="205" customWidth="1"/>
    <col min="5" max="6" width="1.8515625" style="19" customWidth="1"/>
    <col min="7" max="16384" width="9.140625" style="19" customWidth="1"/>
  </cols>
  <sheetData>
    <row r="1" ht="10.5" customHeight="1" thickBot="1"/>
    <row r="2" spans="2:5" ht="14.25" thickBot="1">
      <c r="B2" s="207"/>
      <c r="C2" s="208"/>
      <c r="D2" s="209"/>
      <c r="E2" s="210"/>
    </row>
    <row r="3" spans="2:5" ht="20.25" thickBot="1">
      <c r="B3" s="211"/>
      <c r="C3" s="639" t="s">
        <v>744</v>
      </c>
      <c r="D3" s="641"/>
      <c r="E3" s="212"/>
    </row>
    <row r="4" spans="2:5" ht="19.5">
      <c r="B4" s="211"/>
      <c r="C4" s="213"/>
      <c r="D4" s="213"/>
      <c r="E4" s="212"/>
    </row>
    <row r="5" spans="2:5" ht="19.5">
      <c r="B5" s="211"/>
      <c r="C5" s="215" t="s">
        <v>767</v>
      </c>
      <c r="D5" s="213"/>
      <c r="E5" s="212"/>
    </row>
    <row r="6" spans="2:5" ht="14.25" thickBot="1">
      <c r="B6" s="211"/>
      <c r="C6" s="270"/>
      <c r="D6" s="214"/>
      <c r="E6" s="212"/>
    </row>
    <row r="7" spans="2:5" ht="30" customHeight="1">
      <c r="B7" s="211"/>
      <c r="C7" s="282" t="s">
        <v>702</v>
      </c>
      <c r="D7" s="283" t="s">
        <v>703</v>
      </c>
      <c r="E7" s="212"/>
    </row>
    <row r="8" spans="2:5" ht="42">
      <c r="B8" s="211"/>
      <c r="C8" s="267">
        <v>1</v>
      </c>
      <c r="D8" s="268" t="s">
        <v>708</v>
      </c>
      <c r="E8" s="212"/>
    </row>
    <row r="9" spans="2:6" ht="42">
      <c r="B9" s="211"/>
      <c r="C9" s="265">
        <v>2</v>
      </c>
      <c r="D9" s="259" t="s">
        <v>760</v>
      </c>
      <c r="E9" s="212"/>
      <c r="F9" s="203"/>
    </row>
    <row r="10" spans="2:5" ht="13.5">
      <c r="B10" s="211"/>
      <c r="C10" s="265">
        <v>3</v>
      </c>
      <c r="D10" s="259" t="s">
        <v>707</v>
      </c>
      <c r="E10" s="212"/>
    </row>
    <row r="11" spans="2:5" ht="42">
      <c r="B11" s="211"/>
      <c r="C11" s="265">
        <v>4</v>
      </c>
      <c r="D11" s="259" t="s">
        <v>709</v>
      </c>
      <c r="E11" s="212"/>
    </row>
    <row r="12" spans="2:5" ht="13.5">
      <c r="B12" s="211"/>
      <c r="C12" s="265">
        <v>5</v>
      </c>
      <c r="D12" s="259" t="s">
        <v>713</v>
      </c>
      <c r="E12" s="212"/>
    </row>
    <row r="13" spans="2:5" ht="27.75">
      <c r="B13" s="211"/>
      <c r="C13" s="265">
        <v>6</v>
      </c>
      <c r="D13" s="259" t="s">
        <v>710</v>
      </c>
      <c r="E13" s="212"/>
    </row>
    <row r="14" spans="2:5" ht="13.5">
      <c r="B14" s="211"/>
      <c r="C14" s="265">
        <v>7</v>
      </c>
      <c r="D14" s="259" t="s">
        <v>711</v>
      </c>
      <c r="E14" s="212"/>
    </row>
    <row r="15" spans="2:5" ht="27.75">
      <c r="B15" s="211"/>
      <c r="C15" s="265">
        <v>8</v>
      </c>
      <c r="D15" s="259" t="s">
        <v>717</v>
      </c>
      <c r="E15" s="212"/>
    </row>
    <row r="16" spans="2:5" ht="13.5">
      <c r="B16" s="211"/>
      <c r="C16" s="265">
        <v>9</v>
      </c>
      <c r="D16" s="259" t="s">
        <v>719</v>
      </c>
      <c r="E16" s="212"/>
    </row>
    <row r="17" spans="2:5" ht="13.5">
      <c r="B17" s="211"/>
      <c r="C17" s="265">
        <v>10</v>
      </c>
      <c r="D17" s="259" t="s">
        <v>718</v>
      </c>
      <c r="E17" s="212"/>
    </row>
    <row r="18" spans="2:5" ht="13.5">
      <c r="B18" s="211"/>
      <c r="C18" s="265">
        <v>11</v>
      </c>
      <c r="D18" s="259" t="s">
        <v>724</v>
      </c>
      <c r="E18" s="212"/>
    </row>
    <row r="19" spans="2:5" ht="13.5">
      <c r="B19" s="211"/>
      <c r="C19" s="265">
        <v>12</v>
      </c>
      <c r="D19" s="259" t="s">
        <v>723</v>
      </c>
      <c r="E19" s="212"/>
    </row>
    <row r="20" spans="2:5" ht="13.5">
      <c r="B20" s="211"/>
      <c r="C20" s="265">
        <v>13</v>
      </c>
      <c r="D20" s="264" t="s">
        <v>730</v>
      </c>
      <c r="E20" s="212"/>
    </row>
    <row r="21" spans="2:5" ht="28.5" thickBot="1">
      <c r="B21" s="211"/>
      <c r="C21" s="266">
        <v>14</v>
      </c>
      <c r="D21" s="261" t="s">
        <v>769</v>
      </c>
      <c r="E21" s="212"/>
    </row>
    <row r="22" spans="2:5" ht="13.5">
      <c r="B22" s="211"/>
      <c r="C22" s="216"/>
      <c r="D22" s="217"/>
      <c r="E22" s="212"/>
    </row>
    <row r="23" spans="2:5" ht="13.5">
      <c r="B23" s="211"/>
      <c r="C23" s="215" t="s">
        <v>768</v>
      </c>
      <c r="D23" s="217"/>
      <c r="E23" s="212"/>
    </row>
    <row r="24" spans="2:5" ht="14.25" thickBot="1">
      <c r="B24" s="211"/>
      <c r="C24" s="270"/>
      <c r="D24" s="217"/>
      <c r="E24" s="212"/>
    </row>
    <row r="25" spans="2:5" ht="30" customHeight="1">
      <c r="B25" s="211"/>
      <c r="C25" s="282" t="s">
        <v>702</v>
      </c>
      <c r="D25" s="283" t="s">
        <v>703</v>
      </c>
      <c r="E25" s="212"/>
    </row>
    <row r="26" spans="2:5" ht="13.5">
      <c r="B26" s="211"/>
      <c r="C26" s="265">
        <v>1</v>
      </c>
      <c r="D26" s="269" t="s">
        <v>732</v>
      </c>
      <c r="E26" s="212"/>
    </row>
    <row r="27" spans="2:5" ht="13.5">
      <c r="B27" s="211"/>
      <c r="C27" s="265">
        <v>2</v>
      </c>
      <c r="D27" s="264" t="s">
        <v>738</v>
      </c>
      <c r="E27" s="212"/>
    </row>
    <row r="28" spans="2:5" ht="13.5">
      <c r="B28" s="211"/>
      <c r="C28" s="265">
        <v>3</v>
      </c>
      <c r="D28" s="259" t="s">
        <v>735</v>
      </c>
      <c r="E28" s="212"/>
    </row>
    <row r="29" spans="2:5" ht="13.5">
      <c r="B29" s="211"/>
      <c r="C29" s="265">
        <v>4</v>
      </c>
      <c r="D29" s="269" t="s">
        <v>733</v>
      </c>
      <c r="E29" s="212"/>
    </row>
    <row r="30" spans="2:5" ht="13.5">
      <c r="B30" s="211"/>
      <c r="C30" s="265">
        <v>5</v>
      </c>
      <c r="D30" s="259" t="s">
        <v>739</v>
      </c>
      <c r="E30" s="212"/>
    </row>
    <row r="31" spans="2:5" ht="13.5">
      <c r="B31" s="211"/>
      <c r="C31" s="265">
        <v>6</v>
      </c>
      <c r="D31" s="259" t="s">
        <v>743</v>
      </c>
      <c r="E31" s="212"/>
    </row>
    <row r="32" spans="2:5" ht="13.5">
      <c r="B32" s="211"/>
      <c r="C32" s="265">
        <v>7</v>
      </c>
      <c r="D32" s="259" t="s">
        <v>755</v>
      </c>
      <c r="E32" s="212"/>
    </row>
    <row r="33" spans="2:5" ht="13.5">
      <c r="B33" s="211"/>
      <c r="C33" s="265">
        <v>8</v>
      </c>
      <c r="D33" s="259" t="s">
        <v>732</v>
      </c>
      <c r="E33" s="212"/>
    </row>
    <row r="34" spans="2:5" ht="42" thickBot="1">
      <c r="B34" s="211"/>
      <c r="C34" s="266">
        <v>9</v>
      </c>
      <c r="D34" s="261" t="s">
        <v>758</v>
      </c>
      <c r="E34" s="212"/>
    </row>
    <row r="35" spans="2:5" ht="14.25" thickBot="1">
      <c r="B35" s="219"/>
      <c r="C35" s="220"/>
      <c r="D35" s="221"/>
      <c r="E35" s="222"/>
    </row>
    <row r="36" ht="13.5">
      <c r="D36" s="203"/>
    </row>
    <row r="37" ht="13.5">
      <c r="D37" s="203"/>
    </row>
    <row r="38" ht="13.5">
      <c r="D38" s="203"/>
    </row>
    <row r="39" ht="13.5">
      <c r="D39" s="203"/>
    </row>
    <row r="40" ht="13.5">
      <c r="D40" s="203"/>
    </row>
  </sheetData>
  <sheetProtection/>
  <mergeCells count="1">
    <mergeCell ref="C3:D3"/>
  </mergeCells>
  <printOptions/>
  <pageMargins left="0.75" right="0.75" top="1" bottom="1"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108"/>
  <sheetViews>
    <sheetView zoomScale="115" zoomScaleNormal="115" zoomScalePageLayoutView="80" workbookViewId="0" topLeftCell="E35">
      <selection activeCell="H9" sqref="H9"/>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0.8515625" style="0" customWidth="1"/>
    <col min="6" max="6" width="18.8515625" style="0" customWidth="1"/>
    <col min="7" max="7" width="15.421875" style="0" customWidth="1"/>
    <col min="8" max="8" width="56.57421875" style="0" customWidth="1"/>
    <col min="9" max="9" width="13.8515625" style="0" customWidth="1"/>
    <col min="10" max="10" width="2.421875" style="0" customWidth="1"/>
    <col min="11" max="11" width="2.00390625" style="0" customWidth="1"/>
    <col min="12" max="12" width="40.421875" style="0" customWidth="1"/>
    <col min="13" max="13" width="28.28125" style="0" customWidth="1"/>
  </cols>
  <sheetData>
    <row r="1" spans="1:52" ht="15" thickBot="1">
      <c r="A1" s="18"/>
      <c r="B1" s="18"/>
      <c r="C1" s="17"/>
      <c r="D1" s="18"/>
      <c r="E1" s="18"/>
      <c r="F1" s="18"/>
      <c r="G1" s="18"/>
      <c r="H1" s="85"/>
      <c r="I1" s="85"/>
      <c r="J1" s="18"/>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52" ht="15" thickBot="1">
      <c r="A2" s="18"/>
      <c r="B2" s="29"/>
      <c r="C2" s="30"/>
      <c r="D2" s="31"/>
      <c r="E2" s="31"/>
      <c r="F2" s="31"/>
      <c r="G2" s="31"/>
      <c r="H2" s="91"/>
      <c r="I2" s="91"/>
      <c r="J2" s="32"/>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row>
    <row r="3" spans="1:52" ht="20.25" thickBot="1">
      <c r="A3" s="18"/>
      <c r="B3" s="79"/>
      <c r="C3" s="563" t="s">
        <v>252</v>
      </c>
      <c r="D3" s="564"/>
      <c r="E3" s="564"/>
      <c r="F3" s="564"/>
      <c r="G3" s="564"/>
      <c r="H3" s="564"/>
      <c r="I3" s="565"/>
      <c r="J3" s="81"/>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row>
    <row r="4" spans="1:52" ht="15" customHeight="1">
      <c r="A4" s="18"/>
      <c r="B4" s="33"/>
      <c r="C4" s="726" t="s">
        <v>222</v>
      </c>
      <c r="D4" s="726"/>
      <c r="E4" s="726"/>
      <c r="F4" s="726"/>
      <c r="G4" s="726"/>
      <c r="H4" s="726"/>
      <c r="I4" s="726"/>
      <c r="J4" s="34"/>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row>
    <row r="5" spans="1:52" ht="15" customHeight="1">
      <c r="A5" s="18"/>
      <c r="B5" s="33"/>
      <c r="C5" s="114"/>
      <c r="D5" s="114"/>
      <c r="E5" s="114"/>
      <c r="F5" s="114"/>
      <c r="G5" s="114"/>
      <c r="H5" s="114"/>
      <c r="I5" s="114"/>
      <c r="J5" s="34"/>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row>
    <row r="6" spans="1:52" ht="14.25">
      <c r="A6" s="18"/>
      <c r="B6" s="33"/>
      <c r="C6" s="35"/>
      <c r="D6" s="36"/>
      <c r="E6" s="36"/>
      <c r="F6" s="36"/>
      <c r="G6" s="36"/>
      <c r="H6" s="92"/>
      <c r="I6" s="92"/>
      <c r="J6" s="34"/>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row>
    <row r="7" spans="1:52" ht="38.25" customHeight="1" thickBot="1">
      <c r="A7" s="18"/>
      <c r="B7" s="33"/>
      <c r="C7" s="339"/>
      <c r="D7" s="706" t="s">
        <v>253</v>
      </c>
      <c r="E7" s="706"/>
      <c r="F7" s="706" t="s">
        <v>257</v>
      </c>
      <c r="G7" s="706"/>
      <c r="H7" s="340" t="s">
        <v>258</v>
      </c>
      <c r="I7" s="340" t="s">
        <v>230</v>
      </c>
      <c r="J7" s="34"/>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row>
    <row r="8" spans="1:52" s="11" customFormat="1" ht="155.25" customHeight="1" thickBot="1">
      <c r="A8" s="17"/>
      <c r="B8" s="38"/>
      <c r="C8" s="341" t="s">
        <v>250</v>
      </c>
      <c r="D8" s="728" t="s">
        <v>783</v>
      </c>
      <c r="E8" s="729"/>
      <c r="F8" s="707" t="s">
        <v>903</v>
      </c>
      <c r="G8" s="711"/>
      <c r="H8" s="435" t="s">
        <v>936</v>
      </c>
      <c r="I8" s="370" t="s">
        <v>942</v>
      </c>
      <c r="J8" s="39"/>
      <c r="L8" s="85"/>
      <c r="M8" s="288"/>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row>
    <row r="9" spans="1:52" s="11" customFormat="1" ht="182.25" thickBot="1">
      <c r="A9" s="17"/>
      <c r="B9" s="38"/>
      <c r="C9" s="341"/>
      <c r="D9" s="730" t="s">
        <v>818</v>
      </c>
      <c r="E9" s="731"/>
      <c r="F9" s="709" t="s">
        <v>937</v>
      </c>
      <c r="G9" s="710"/>
      <c r="H9" s="454" t="s">
        <v>939</v>
      </c>
      <c r="I9" s="455" t="s">
        <v>943</v>
      </c>
      <c r="J9" s="39"/>
      <c r="L9" s="85"/>
      <c r="M9" s="288"/>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row>
    <row r="10" spans="1:52" s="11" customFormat="1" ht="308.25" thickBot="1">
      <c r="A10" s="17"/>
      <c r="B10" s="38"/>
      <c r="C10" s="341"/>
      <c r="D10" s="728" t="s">
        <v>784</v>
      </c>
      <c r="E10" s="729"/>
      <c r="F10" s="707" t="s">
        <v>938</v>
      </c>
      <c r="G10" s="708"/>
      <c r="H10" s="456" t="s">
        <v>940</v>
      </c>
      <c r="I10" s="371" t="s">
        <v>941</v>
      </c>
      <c r="J10" s="39"/>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row>
    <row r="11" spans="1:52" s="11" customFormat="1" ht="18.75" customHeight="1" thickBot="1">
      <c r="A11" s="17"/>
      <c r="B11" s="38"/>
      <c r="C11" s="342"/>
      <c r="D11" s="343"/>
      <c r="E11" s="343"/>
      <c r="F11" s="343"/>
      <c r="G11" s="343"/>
      <c r="H11" s="344" t="s">
        <v>254</v>
      </c>
      <c r="I11" s="345" t="s">
        <v>20</v>
      </c>
      <c r="J11" s="39"/>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row>
    <row r="12" spans="1:52" s="11" customFormat="1" ht="18.75" customHeight="1">
      <c r="A12" s="17"/>
      <c r="B12" s="38"/>
      <c r="C12" s="130"/>
      <c r="D12" s="40"/>
      <c r="E12" s="40"/>
      <c r="F12" s="40"/>
      <c r="G12" s="40"/>
      <c r="H12" s="97"/>
      <c r="I12" s="35"/>
      <c r="J12" s="39"/>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row>
    <row r="13" spans="1:52" s="11" customFormat="1" ht="15" thickBot="1">
      <c r="A13" s="17"/>
      <c r="B13" s="38"/>
      <c r="C13" s="115"/>
      <c r="D13" s="718" t="s">
        <v>279</v>
      </c>
      <c r="E13" s="718"/>
      <c r="F13" s="718"/>
      <c r="G13" s="718"/>
      <c r="H13" s="718"/>
      <c r="I13" s="718"/>
      <c r="J13" s="39"/>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row>
    <row r="14" spans="1:52" s="11" customFormat="1" ht="15" thickBot="1">
      <c r="A14" s="17"/>
      <c r="B14" s="38"/>
      <c r="C14" s="115"/>
      <c r="D14" s="73" t="s">
        <v>59</v>
      </c>
      <c r="E14" s="712" t="s">
        <v>813</v>
      </c>
      <c r="F14" s="713"/>
      <c r="G14" s="713"/>
      <c r="H14" s="714"/>
      <c r="I14" s="40"/>
      <c r="J14" s="39"/>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row>
    <row r="15" spans="1:52" s="11" customFormat="1" ht="15" thickBot="1">
      <c r="A15" s="17"/>
      <c r="B15" s="38"/>
      <c r="C15" s="115"/>
      <c r="D15" s="73" t="s">
        <v>61</v>
      </c>
      <c r="E15" s="715" t="s">
        <v>911</v>
      </c>
      <c r="F15" s="716"/>
      <c r="G15" s="716"/>
      <c r="H15" s="717"/>
      <c r="I15" s="40"/>
      <c r="J15" s="39"/>
      <c r="L15" s="85"/>
      <c r="M15" s="288"/>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row>
    <row r="16" spans="1:52" s="11" customFormat="1" ht="13.5" customHeight="1">
      <c r="A16" s="17"/>
      <c r="B16" s="38"/>
      <c r="C16" s="115"/>
      <c r="D16" s="40"/>
      <c r="E16" s="40"/>
      <c r="F16" s="40"/>
      <c r="G16" s="40"/>
      <c r="H16" s="40"/>
      <c r="I16" s="40"/>
      <c r="J16" s="39"/>
      <c r="L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s="11" customFormat="1" ht="30.75" customHeight="1" thickBot="1">
      <c r="A17" s="17"/>
      <c r="B17" s="38"/>
      <c r="C17" s="727" t="s">
        <v>820</v>
      </c>
      <c r="D17" s="727"/>
      <c r="E17" s="727"/>
      <c r="F17" s="727"/>
      <c r="G17" s="727"/>
      <c r="H17" s="727"/>
      <c r="I17" s="92"/>
      <c r="J17" s="39"/>
      <c r="L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row>
    <row r="18" spans="1:52" s="11" customFormat="1" ht="30.75" customHeight="1">
      <c r="A18" s="17"/>
      <c r="B18" s="38"/>
      <c r="C18" s="94"/>
      <c r="D18" s="688" t="s">
        <v>819</v>
      </c>
      <c r="E18" s="689"/>
      <c r="F18" s="689"/>
      <c r="G18" s="689"/>
      <c r="H18" s="689"/>
      <c r="I18" s="690"/>
      <c r="J18" s="39"/>
      <c r="L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s="11" customFormat="1" ht="30.75" customHeight="1">
      <c r="A19" s="17"/>
      <c r="B19" s="38"/>
      <c r="C19" s="94"/>
      <c r="D19" s="691"/>
      <c r="E19" s="692"/>
      <c r="F19" s="692"/>
      <c r="G19" s="692"/>
      <c r="H19" s="692"/>
      <c r="I19" s="693"/>
      <c r="J19" s="39"/>
      <c r="L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s="11" customFormat="1" ht="30.75" customHeight="1">
      <c r="A20" s="17"/>
      <c r="B20" s="38"/>
      <c r="C20" s="94"/>
      <c r="D20" s="691"/>
      <c r="E20" s="692"/>
      <c r="F20" s="692"/>
      <c r="G20" s="692"/>
      <c r="H20" s="692"/>
      <c r="I20" s="693"/>
      <c r="J20" s="39"/>
      <c r="L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s="11" customFormat="1" ht="30.75" customHeight="1" thickBot="1">
      <c r="A21" s="17"/>
      <c r="B21" s="38"/>
      <c r="C21" s="94"/>
      <c r="D21" s="694"/>
      <c r="E21" s="695"/>
      <c r="F21" s="695"/>
      <c r="G21" s="695"/>
      <c r="H21" s="695"/>
      <c r="I21" s="696"/>
      <c r="J21" s="39"/>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row>
    <row r="22" spans="1:52" s="11" customFormat="1" ht="14.25">
      <c r="A22" s="17"/>
      <c r="B22" s="38"/>
      <c r="C22" s="88"/>
      <c r="D22" s="88"/>
      <c r="E22" s="88"/>
      <c r="F22" s="94"/>
      <c r="G22" s="88"/>
      <c r="H22" s="92"/>
      <c r="I22" s="92"/>
      <c r="J22" s="39"/>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1:52" ht="38.25" customHeight="1" thickBot="1">
      <c r="A23" s="18"/>
      <c r="B23" s="38"/>
      <c r="C23" s="41"/>
      <c r="D23" s="702" t="s">
        <v>253</v>
      </c>
      <c r="E23" s="702"/>
      <c r="F23" s="702" t="s">
        <v>257</v>
      </c>
      <c r="G23" s="702"/>
      <c r="H23" s="90" t="s">
        <v>258</v>
      </c>
      <c r="I23" s="90" t="s">
        <v>230</v>
      </c>
      <c r="J23" s="39"/>
      <c r="K23" s="6"/>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row>
    <row r="24" spans="1:52" ht="58.5" customHeight="1" thickBot="1">
      <c r="A24" s="18"/>
      <c r="B24" s="38"/>
      <c r="C24" s="89" t="s">
        <v>251</v>
      </c>
      <c r="D24" s="697" t="s">
        <v>783</v>
      </c>
      <c r="E24" s="698"/>
      <c r="F24" s="699" t="s">
        <v>903</v>
      </c>
      <c r="G24" s="700"/>
      <c r="H24" s="703" t="s">
        <v>821</v>
      </c>
      <c r="I24" s="370" t="s">
        <v>942</v>
      </c>
      <c r="J24" s="39"/>
      <c r="K24" s="6"/>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ht="55.5" customHeight="1" thickBot="1">
      <c r="A25" s="18"/>
      <c r="B25" s="38"/>
      <c r="C25" s="89"/>
      <c r="D25" s="697" t="s">
        <v>818</v>
      </c>
      <c r="E25" s="698"/>
      <c r="F25" s="699" t="s">
        <v>937</v>
      </c>
      <c r="G25" s="701"/>
      <c r="H25" s="704"/>
      <c r="I25" s="455" t="s">
        <v>943</v>
      </c>
      <c r="J25" s="39"/>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ht="67.5" customHeight="1" thickBot="1">
      <c r="A26" s="18"/>
      <c r="B26" s="38"/>
      <c r="C26" s="89"/>
      <c r="D26" s="697" t="s">
        <v>784</v>
      </c>
      <c r="E26" s="698"/>
      <c r="F26" s="699" t="s">
        <v>938</v>
      </c>
      <c r="G26" s="701"/>
      <c r="H26" s="705"/>
      <c r="I26" s="371" t="s">
        <v>941</v>
      </c>
      <c r="J26" s="39"/>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row>
    <row r="27" spans="1:52" ht="18.75" customHeight="1" thickBot="1">
      <c r="A27" s="18"/>
      <c r="B27" s="38"/>
      <c r="C27" s="35"/>
      <c r="D27" s="35"/>
      <c r="E27" s="35"/>
      <c r="F27" s="35"/>
      <c r="G27" s="35"/>
      <c r="H27" s="96" t="s">
        <v>254</v>
      </c>
      <c r="I27" s="374" t="s">
        <v>20</v>
      </c>
      <c r="J27" s="39"/>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ht="15" thickBot="1">
      <c r="A28" s="18"/>
      <c r="B28" s="38"/>
      <c r="C28" s="35"/>
      <c r="D28" s="128" t="s">
        <v>279</v>
      </c>
      <c r="E28" s="131"/>
      <c r="F28" s="35"/>
      <c r="G28" s="35"/>
      <c r="H28" s="97"/>
      <c r="I28" s="35"/>
      <c r="J28" s="39"/>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row>
    <row r="29" spans="1:52" ht="15" thickBot="1">
      <c r="A29" s="18"/>
      <c r="B29" s="38"/>
      <c r="C29" s="35"/>
      <c r="D29" s="73" t="s">
        <v>59</v>
      </c>
      <c r="E29" s="712" t="s">
        <v>813</v>
      </c>
      <c r="F29" s="713"/>
      <c r="G29" s="713"/>
      <c r="H29" s="714"/>
      <c r="I29" s="35"/>
      <c r="J29" s="39"/>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ht="15" thickBot="1">
      <c r="A30" s="18"/>
      <c r="B30" s="38"/>
      <c r="C30" s="35"/>
      <c r="D30" s="73" t="s">
        <v>61</v>
      </c>
      <c r="E30" s="715" t="s">
        <v>911</v>
      </c>
      <c r="F30" s="716"/>
      <c r="G30" s="716"/>
      <c r="H30" s="717"/>
      <c r="I30" s="35"/>
      <c r="J30" s="39"/>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ht="14.25">
      <c r="A31" s="18"/>
      <c r="B31" s="38"/>
      <c r="C31" s="35"/>
      <c r="D31" s="35"/>
      <c r="E31" s="35"/>
      <c r="F31" s="35"/>
      <c r="G31" s="35"/>
      <c r="H31" s="97"/>
      <c r="I31" s="35"/>
      <c r="J31" s="39"/>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ht="30.75" customHeight="1" thickBot="1">
      <c r="A32" s="18"/>
      <c r="B32" s="38"/>
      <c r="C32" s="41"/>
      <c r="D32" s="702" t="s">
        <v>253</v>
      </c>
      <c r="E32" s="702"/>
      <c r="F32" s="702" t="s">
        <v>257</v>
      </c>
      <c r="G32" s="702"/>
      <c r="H32" s="90" t="s">
        <v>258</v>
      </c>
      <c r="I32" s="90" t="s">
        <v>230</v>
      </c>
      <c r="J32" s="39"/>
      <c r="K32" s="6"/>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ht="39.75" customHeight="1" thickBot="1">
      <c r="A33" s="18"/>
      <c r="B33" s="38"/>
      <c r="C33" s="89" t="s">
        <v>282</v>
      </c>
      <c r="D33" s="735" t="s">
        <v>800</v>
      </c>
      <c r="E33" s="736"/>
      <c r="F33" s="735" t="s">
        <v>800</v>
      </c>
      <c r="G33" s="736"/>
      <c r="H33" s="291" t="s">
        <v>800</v>
      </c>
      <c r="I33" s="291" t="s">
        <v>800</v>
      </c>
      <c r="J33" s="39"/>
      <c r="K33" s="6"/>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1:52" ht="39.75" customHeight="1" thickBot="1">
      <c r="A34" s="18"/>
      <c r="B34" s="38"/>
      <c r="C34" s="89"/>
      <c r="D34" s="735" t="s">
        <v>800</v>
      </c>
      <c r="E34" s="736"/>
      <c r="F34" s="735" t="s">
        <v>800</v>
      </c>
      <c r="G34" s="736"/>
      <c r="H34" s="291" t="s">
        <v>800</v>
      </c>
      <c r="I34" s="291" t="s">
        <v>800</v>
      </c>
      <c r="J34" s="39"/>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row>
    <row r="35" spans="1:52" ht="48" customHeight="1" thickBot="1">
      <c r="A35" s="18"/>
      <c r="B35" s="38"/>
      <c r="C35" s="89"/>
      <c r="D35" s="735" t="s">
        <v>800</v>
      </c>
      <c r="E35" s="736"/>
      <c r="F35" s="735" t="s">
        <v>800</v>
      </c>
      <c r="G35" s="736"/>
      <c r="H35" s="291" t="s">
        <v>800</v>
      </c>
      <c r="I35" s="291" t="s">
        <v>800</v>
      </c>
      <c r="J35" s="39"/>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row>
    <row r="36" spans="1:52" ht="21.75" customHeight="1" thickBot="1">
      <c r="A36" s="18"/>
      <c r="B36" s="38"/>
      <c r="C36" s="35"/>
      <c r="D36" s="35"/>
      <c r="E36" s="35"/>
      <c r="F36" s="35"/>
      <c r="G36" s="35"/>
      <c r="H36" s="96" t="s">
        <v>254</v>
      </c>
      <c r="I36" s="98"/>
      <c r="J36" s="39"/>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row>
    <row r="37" spans="1:52" ht="15" thickBot="1">
      <c r="A37" s="18"/>
      <c r="B37" s="38"/>
      <c r="C37" s="35"/>
      <c r="D37" s="128" t="s">
        <v>279</v>
      </c>
      <c r="E37" s="131"/>
      <c r="F37" s="35"/>
      <c r="G37" s="35"/>
      <c r="H37" s="97"/>
      <c r="I37" s="35"/>
      <c r="J37" s="39"/>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row>
    <row r="38" spans="1:52" ht="15" thickBot="1">
      <c r="A38" s="18"/>
      <c r="B38" s="38"/>
      <c r="C38" s="35"/>
      <c r="D38" s="73" t="s">
        <v>59</v>
      </c>
      <c r="E38" s="719" t="s">
        <v>800</v>
      </c>
      <c r="F38" s="720"/>
      <c r="G38" s="720"/>
      <c r="H38" s="721"/>
      <c r="I38" s="35"/>
      <c r="J38" s="39"/>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row>
    <row r="39" spans="1:52" ht="15" thickBot="1">
      <c r="A39" s="18"/>
      <c r="B39" s="38"/>
      <c r="C39" s="35"/>
      <c r="D39" s="73" t="s">
        <v>61</v>
      </c>
      <c r="E39" s="719" t="s">
        <v>800</v>
      </c>
      <c r="F39" s="720"/>
      <c r="G39" s="720"/>
      <c r="H39" s="721"/>
      <c r="I39" s="35"/>
      <c r="J39" s="39"/>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row>
    <row r="40" spans="1:52" ht="25.5" customHeight="1" thickBot="1">
      <c r="A40" s="18"/>
      <c r="B40" s="38"/>
      <c r="C40" s="35"/>
      <c r="D40" s="73"/>
      <c r="E40" s="35"/>
      <c r="F40" s="35"/>
      <c r="G40" s="35"/>
      <c r="H40" s="35"/>
      <c r="I40" s="35"/>
      <c r="J40" s="39"/>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row>
    <row r="41" spans="1:52" ht="259.5" customHeight="1" thickBot="1">
      <c r="A41" s="18"/>
      <c r="B41" s="38"/>
      <c r="C41" s="95"/>
      <c r="D41" s="722" t="s">
        <v>259</v>
      </c>
      <c r="E41" s="722"/>
      <c r="F41" s="723" t="s">
        <v>944</v>
      </c>
      <c r="G41" s="724"/>
      <c r="H41" s="724"/>
      <c r="I41" s="725"/>
      <c r="J41" s="39"/>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row>
    <row r="42" spans="1:52" s="11" customFormat="1" ht="18.75" customHeight="1">
      <c r="A42" s="17"/>
      <c r="B42" s="38"/>
      <c r="C42" s="42"/>
      <c r="D42" s="42"/>
      <c r="E42" s="42"/>
      <c r="F42" s="42"/>
      <c r="G42" s="42"/>
      <c r="H42" s="92"/>
      <c r="I42" s="92"/>
      <c r="J42" s="39"/>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row>
    <row r="43" spans="1:52" s="11" customFormat="1" ht="15.75" customHeight="1" thickBot="1">
      <c r="A43" s="17"/>
      <c r="B43" s="38"/>
      <c r="C43" s="35"/>
      <c r="D43" s="36"/>
      <c r="E43" s="36"/>
      <c r="F43" s="36"/>
      <c r="G43" s="72" t="s">
        <v>223</v>
      </c>
      <c r="H43" s="92"/>
      <c r="I43" s="92"/>
      <c r="J43" s="39"/>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row>
    <row r="44" spans="1:52" s="11" customFormat="1" ht="78" customHeight="1">
      <c r="A44" s="17"/>
      <c r="B44" s="38"/>
      <c r="C44" s="35"/>
      <c r="D44" s="36"/>
      <c r="E44" s="36"/>
      <c r="F44" s="390" t="s">
        <v>224</v>
      </c>
      <c r="G44" s="737" t="s">
        <v>290</v>
      </c>
      <c r="H44" s="738"/>
      <c r="I44" s="739"/>
      <c r="J44" s="39"/>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row>
    <row r="45" spans="1:52" s="11" customFormat="1" ht="54.75" customHeight="1">
      <c r="A45" s="17"/>
      <c r="B45" s="38"/>
      <c r="C45" s="35"/>
      <c r="D45" s="36"/>
      <c r="E45" s="36"/>
      <c r="F45" s="391" t="s">
        <v>225</v>
      </c>
      <c r="G45" s="740" t="s">
        <v>291</v>
      </c>
      <c r="H45" s="741"/>
      <c r="I45" s="742"/>
      <c r="J45" s="39"/>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row>
    <row r="46" spans="1:52" s="11" customFormat="1" ht="58.5" customHeight="1">
      <c r="A46" s="17"/>
      <c r="B46" s="38"/>
      <c r="C46" s="35"/>
      <c r="D46" s="36"/>
      <c r="E46" s="36"/>
      <c r="F46" s="391" t="s">
        <v>226</v>
      </c>
      <c r="G46" s="740" t="s">
        <v>292</v>
      </c>
      <c r="H46" s="741"/>
      <c r="I46" s="742"/>
      <c r="J46" s="39"/>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row>
    <row r="47" spans="1:52" ht="60" customHeight="1">
      <c r="A47" s="18"/>
      <c r="B47" s="38"/>
      <c r="C47" s="35"/>
      <c r="D47" s="36"/>
      <c r="E47" s="36"/>
      <c r="F47" s="391" t="s">
        <v>227</v>
      </c>
      <c r="G47" s="740" t="s">
        <v>293</v>
      </c>
      <c r="H47" s="741"/>
      <c r="I47" s="742"/>
      <c r="J47" s="39"/>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row>
    <row r="48" spans="1:52" ht="54" customHeight="1">
      <c r="A48" s="18"/>
      <c r="B48" s="33"/>
      <c r="C48" s="35"/>
      <c r="D48" s="36"/>
      <c r="E48" s="36"/>
      <c r="F48" s="391" t="s">
        <v>228</v>
      </c>
      <c r="G48" s="740" t="s">
        <v>294</v>
      </c>
      <c r="H48" s="741"/>
      <c r="I48" s="742"/>
      <c r="J48" s="34"/>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row>
    <row r="49" spans="1:52" ht="61.5" customHeight="1" thickBot="1">
      <c r="A49" s="18"/>
      <c r="B49" s="33"/>
      <c r="C49" s="35"/>
      <c r="D49" s="36"/>
      <c r="E49" s="36"/>
      <c r="F49" s="392" t="s">
        <v>229</v>
      </c>
      <c r="G49" s="732" t="s">
        <v>295</v>
      </c>
      <c r="H49" s="733"/>
      <c r="I49" s="734"/>
      <c r="J49" s="34"/>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row>
    <row r="50" spans="1:44" ht="15" thickBot="1">
      <c r="A50" s="18"/>
      <c r="B50" s="43"/>
      <c r="C50" s="44"/>
      <c r="D50" s="45"/>
      <c r="E50" s="45"/>
      <c r="F50" s="45"/>
      <c r="G50" s="45"/>
      <c r="H50" s="93"/>
      <c r="I50" s="93"/>
      <c r="J50" s="46"/>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row>
    <row r="51" spans="1:44" ht="49.5" customHeight="1">
      <c r="A51" s="18"/>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row>
    <row r="52" spans="1:44" ht="49.5" customHeight="1">
      <c r="A52" s="1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row>
    <row r="53" spans="1:44" ht="49.5" customHeight="1">
      <c r="A53" s="18"/>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row>
    <row r="54" spans="1:44" ht="49.5" customHeight="1">
      <c r="A54" s="18"/>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row>
    <row r="55" spans="1:44" ht="49.5" customHeight="1">
      <c r="A55" s="18"/>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row>
    <row r="56" spans="1:44" ht="49.5" customHeight="1">
      <c r="A56" s="18"/>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row>
    <row r="57" spans="1:44" ht="14.25">
      <c r="A57" s="18"/>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row>
    <row r="58" spans="1:44" ht="14.25">
      <c r="A58" s="18"/>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row>
    <row r="59" spans="1:44" ht="14.25">
      <c r="A59" s="18"/>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row>
    <row r="60" spans="1:52" ht="14.25">
      <c r="A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row>
    <row r="61" spans="1:52" ht="14.2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row>
    <row r="62" spans="1:52" ht="14.2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row>
    <row r="63" spans="1:52" ht="14.2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row>
    <row r="64" spans="1:11" ht="14.25">
      <c r="A64" s="85"/>
      <c r="B64" s="85"/>
      <c r="C64" s="85"/>
      <c r="D64" s="85"/>
      <c r="E64" s="85"/>
      <c r="F64" s="85"/>
      <c r="G64" s="85"/>
      <c r="H64" s="85"/>
      <c r="I64" s="85"/>
      <c r="J64" s="85"/>
      <c r="K64" s="85"/>
    </row>
    <row r="65" spans="1:11" ht="14.25">
      <c r="A65" s="85"/>
      <c r="B65" s="85"/>
      <c r="C65" s="85"/>
      <c r="D65" s="85"/>
      <c r="E65" s="85"/>
      <c r="F65" s="85"/>
      <c r="G65" s="85"/>
      <c r="H65" s="85"/>
      <c r="I65" s="85"/>
      <c r="J65" s="85"/>
      <c r="K65" s="85"/>
    </row>
    <row r="66" spans="1:11" ht="14.25">
      <c r="A66" s="85"/>
      <c r="B66" s="85"/>
      <c r="C66" s="85"/>
      <c r="D66" s="85"/>
      <c r="E66" s="85"/>
      <c r="F66" s="85"/>
      <c r="G66" s="85"/>
      <c r="H66" s="85"/>
      <c r="I66" s="85"/>
      <c r="J66" s="85"/>
      <c r="K66" s="85"/>
    </row>
    <row r="67" spans="1:11" ht="14.25">
      <c r="A67" s="85"/>
      <c r="B67" s="85"/>
      <c r="C67" s="85"/>
      <c r="D67" s="85"/>
      <c r="E67" s="85"/>
      <c r="F67" s="85"/>
      <c r="G67" s="85"/>
      <c r="H67" s="85"/>
      <c r="I67" s="85"/>
      <c r="J67" s="85"/>
      <c r="K67" s="85"/>
    </row>
    <row r="68" spans="1:11" ht="14.25">
      <c r="A68" s="85"/>
      <c r="B68" s="85"/>
      <c r="C68" s="85"/>
      <c r="D68" s="85"/>
      <c r="E68" s="85"/>
      <c r="F68" s="85"/>
      <c r="G68" s="85"/>
      <c r="H68" s="85"/>
      <c r="I68" s="85"/>
      <c r="J68" s="85"/>
      <c r="K68" s="85"/>
    </row>
    <row r="69" spans="1:11" ht="14.25">
      <c r="A69" s="85"/>
      <c r="B69" s="85"/>
      <c r="C69" s="85"/>
      <c r="D69" s="85"/>
      <c r="E69" s="85"/>
      <c r="F69" s="85"/>
      <c r="G69" s="85"/>
      <c r="H69" s="85"/>
      <c r="I69" s="85"/>
      <c r="J69" s="85"/>
      <c r="K69" s="85"/>
    </row>
    <row r="70" spans="1:11" ht="14.25">
      <c r="A70" s="85"/>
      <c r="B70" s="85"/>
      <c r="C70" s="85"/>
      <c r="D70" s="85"/>
      <c r="E70" s="85"/>
      <c r="F70" s="85"/>
      <c r="G70" s="85"/>
      <c r="H70" s="85"/>
      <c r="I70" s="85"/>
      <c r="J70" s="85"/>
      <c r="K70" s="85"/>
    </row>
    <row r="71" spans="1:11" ht="14.25">
      <c r="A71" s="85"/>
      <c r="B71" s="85"/>
      <c r="C71" s="85"/>
      <c r="D71" s="85"/>
      <c r="E71" s="85"/>
      <c r="F71" s="85"/>
      <c r="G71" s="85"/>
      <c r="H71" s="85"/>
      <c r="I71" s="85"/>
      <c r="J71" s="85"/>
      <c r="K71" s="85"/>
    </row>
    <row r="72" spans="1:11" ht="14.25">
      <c r="A72" s="85"/>
      <c r="B72" s="85"/>
      <c r="C72" s="85"/>
      <c r="D72" s="85"/>
      <c r="E72" s="85"/>
      <c r="F72" s="85"/>
      <c r="G72" s="85"/>
      <c r="H72" s="85"/>
      <c r="I72" s="85"/>
      <c r="J72" s="85"/>
      <c r="K72" s="85"/>
    </row>
    <row r="73" spans="1:11" ht="14.25">
      <c r="A73" s="85"/>
      <c r="B73" s="85"/>
      <c r="C73" s="85"/>
      <c r="D73" s="85"/>
      <c r="E73" s="85"/>
      <c r="F73" s="85"/>
      <c r="G73" s="85"/>
      <c r="H73" s="85"/>
      <c r="I73" s="85"/>
      <c r="J73" s="85"/>
      <c r="K73" s="85"/>
    </row>
    <row r="74" spans="1:11" ht="14.25">
      <c r="A74" s="85"/>
      <c r="B74" s="85"/>
      <c r="C74" s="85"/>
      <c r="D74" s="85"/>
      <c r="E74" s="85"/>
      <c r="F74" s="85"/>
      <c r="G74" s="85"/>
      <c r="H74" s="85"/>
      <c r="I74" s="85"/>
      <c r="J74" s="85"/>
      <c r="K74" s="85"/>
    </row>
    <row r="75" spans="1:11" ht="14.25">
      <c r="A75" s="85"/>
      <c r="B75" s="85"/>
      <c r="C75" s="85"/>
      <c r="D75" s="85"/>
      <c r="E75" s="85"/>
      <c r="F75" s="85"/>
      <c r="G75" s="85"/>
      <c r="H75" s="85"/>
      <c r="I75" s="85"/>
      <c r="J75" s="85"/>
      <c r="K75" s="85"/>
    </row>
    <row r="76" spans="1:11" ht="14.25">
      <c r="A76" s="85"/>
      <c r="B76" s="85"/>
      <c r="C76" s="85"/>
      <c r="D76" s="85"/>
      <c r="E76" s="85"/>
      <c r="F76" s="85"/>
      <c r="G76" s="85"/>
      <c r="H76" s="85"/>
      <c r="I76" s="85"/>
      <c r="J76" s="85"/>
      <c r="K76" s="85"/>
    </row>
    <row r="77" spans="1:11" ht="14.25">
      <c r="A77" s="85"/>
      <c r="B77" s="85"/>
      <c r="C77" s="85"/>
      <c r="D77" s="85"/>
      <c r="E77" s="85"/>
      <c r="F77" s="85"/>
      <c r="G77" s="85"/>
      <c r="H77" s="85"/>
      <c r="I77" s="85"/>
      <c r="J77" s="85"/>
      <c r="K77" s="85"/>
    </row>
    <row r="78" spans="1:11" ht="14.25">
      <c r="A78" s="85"/>
      <c r="B78" s="85"/>
      <c r="C78" s="85"/>
      <c r="D78" s="85"/>
      <c r="E78" s="85"/>
      <c r="F78" s="85"/>
      <c r="G78" s="85"/>
      <c r="H78" s="85"/>
      <c r="I78" s="85"/>
      <c r="J78" s="85"/>
      <c r="K78" s="85"/>
    </row>
    <row r="79" spans="1:11" ht="14.25">
      <c r="A79" s="85"/>
      <c r="B79" s="85"/>
      <c r="C79" s="85"/>
      <c r="D79" s="85"/>
      <c r="E79" s="85"/>
      <c r="F79" s="85"/>
      <c r="G79" s="85"/>
      <c r="H79" s="85"/>
      <c r="I79" s="85"/>
      <c r="J79" s="85"/>
      <c r="K79" s="85"/>
    </row>
    <row r="80" spans="1:11" ht="14.25">
      <c r="A80" s="85"/>
      <c r="B80" s="85"/>
      <c r="C80" s="85"/>
      <c r="D80" s="85"/>
      <c r="E80" s="85"/>
      <c r="F80" s="85"/>
      <c r="G80" s="85"/>
      <c r="H80" s="85"/>
      <c r="I80" s="85"/>
      <c r="J80" s="85"/>
      <c r="K80" s="85"/>
    </row>
    <row r="81" spans="1:11" ht="14.25">
      <c r="A81" s="85"/>
      <c r="B81" s="85"/>
      <c r="C81" s="85"/>
      <c r="D81" s="85"/>
      <c r="E81" s="85"/>
      <c r="F81" s="85"/>
      <c r="G81" s="85"/>
      <c r="H81" s="85"/>
      <c r="I81" s="85"/>
      <c r="J81" s="85"/>
      <c r="K81" s="85"/>
    </row>
    <row r="82" spans="1:11" ht="14.25">
      <c r="A82" s="85"/>
      <c r="B82" s="85"/>
      <c r="C82" s="85"/>
      <c r="D82" s="85"/>
      <c r="E82" s="85"/>
      <c r="F82" s="85"/>
      <c r="G82" s="85"/>
      <c r="H82" s="85"/>
      <c r="I82" s="85"/>
      <c r="J82" s="85"/>
      <c r="K82" s="85"/>
    </row>
    <row r="83" spans="1:11" ht="14.25">
      <c r="A83" s="85"/>
      <c r="B83" s="85"/>
      <c r="C83" s="85"/>
      <c r="D83" s="85"/>
      <c r="E83" s="85"/>
      <c r="F83" s="85"/>
      <c r="G83" s="85"/>
      <c r="H83" s="85"/>
      <c r="I83" s="85"/>
      <c r="J83" s="85"/>
      <c r="K83" s="85"/>
    </row>
    <row r="84" spans="1:11" ht="14.25">
      <c r="A84" s="85"/>
      <c r="B84" s="85"/>
      <c r="C84" s="85"/>
      <c r="D84" s="85"/>
      <c r="E84" s="85"/>
      <c r="F84" s="85"/>
      <c r="G84" s="85"/>
      <c r="H84" s="85"/>
      <c r="I84" s="85"/>
      <c r="J84" s="85"/>
      <c r="K84" s="85"/>
    </row>
    <row r="85" spans="1:11" ht="14.25">
      <c r="A85" s="85"/>
      <c r="B85" s="85"/>
      <c r="C85" s="85"/>
      <c r="D85" s="85"/>
      <c r="E85" s="85"/>
      <c r="F85" s="85"/>
      <c r="G85" s="85"/>
      <c r="H85" s="85"/>
      <c r="I85" s="85"/>
      <c r="J85" s="85"/>
      <c r="K85" s="85"/>
    </row>
    <row r="86" spans="1:11" ht="14.25">
      <c r="A86" s="85"/>
      <c r="B86" s="85"/>
      <c r="C86" s="85"/>
      <c r="D86" s="85"/>
      <c r="E86" s="85"/>
      <c r="F86" s="85"/>
      <c r="G86" s="85"/>
      <c r="H86" s="85"/>
      <c r="I86" s="85"/>
      <c r="J86" s="85"/>
      <c r="K86" s="85"/>
    </row>
    <row r="87" spans="1:11" ht="14.25">
      <c r="A87" s="85"/>
      <c r="B87" s="85"/>
      <c r="C87" s="85"/>
      <c r="D87" s="85"/>
      <c r="E87" s="85"/>
      <c r="F87" s="85"/>
      <c r="G87" s="85"/>
      <c r="H87" s="85"/>
      <c r="I87" s="85"/>
      <c r="J87" s="85"/>
      <c r="K87" s="85"/>
    </row>
    <row r="88" spans="1:11" ht="14.25">
      <c r="A88" s="85"/>
      <c r="B88" s="85"/>
      <c r="C88" s="85"/>
      <c r="D88" s="85"/>
      <c r="E88" s="85"/>
      <c r="F88" s="85"/>
      <c r="G88" s="85"/>
      <c r="H88" s="85"/>
      <c r="I88" s="85"/>
      <c r="J88" s="85"/>
      <c r="K88" s="85"/>
    </row>
    <row r="89" spans="1:11" ht="14.25">
      <c r="A89" s="85"/>
      <c r="B89" s="85"/>
      <c r="C89" s="85"/>
      <c r="D89" s="85"/>
      <c r="E89" s="85"/>
      <c r="F89" s="85"/>
      <c r="G89" s="85"/>
      <c r="H89" s="85"/>
      <c r="I89" s="85"/>
      <c r="J89" s="85"/>
      <c r="K89" s="85"/>
    </row>
    <row r="90" spans="1:11" ht="14.25">
      <c r="A90" s="85"/>
      <c r="B90" s="85"/>
      <c r="C90" s="85"/>
      <c r="D90" s="85"/>
      <c r="E90" s="85"/>
      <c r="F90" s="85"/>
      <c r="G90" s="85"/>
      <c r="H90" s="85"/>
      <c r="I90" s="85"/>
      <c r="J90" s="85"/>
      <c r="K90" s="85"/>
    </row>
    <row r="91" spans="1:11" ht="14.25">
      <c r="A91" s="85"/>
      <c r="B91" s="85"/>
      <c r="C91" s="85"/>
      <c r="D91" s="85"/>
      <c r="E91" s="85"/>
      <c r="F91" s="85"/>
      <c r="G91" s="85"/>
      <c r="H91" s="85"/>
      <c r="I91" s="85"/>
      <c r="J91" s="85"/>
      <c r="K91" s="85"/>
    </row>
    <row r="92" spans="1:11" ht="14.25">
      <c r="A92" s="85"/>
      <c r="B92" s="85"/>
      <c r="C92" s="85"/>
      <c r="D92" s="85"/>
      <c r="E92" s="85"/>
      <c r="F92" s="85"/>
      <c r="G92" s="85"/>
      <c r="H92" s="85"/>
      <c r="I92" s="85"/>
      <c r="J92" s="85"/>
      <c r="K92" s="85"/>
    </row>
    <row r="93" spans="1:11" ht="14.25">
      <c r="A93" s="85"/>
      <c r="B93" s="85"/>
      <c r="C93" s="85"/>
      <c r="D93" s="85"/>
      <c r="E93" s="85"/>
      <c r="F93" s="85"/>
      <c r="G93" s="85"/>
      <c r="H93" s="85"/>
      <c r="I93" s="85"/>
      <c r="J93" s="85"/>
      <c r="K93" s="85"/>
    </row>
    <row r="94" spans="1:11" ht="14.25">
      <c r="A94" s="85"/>
      <c r="B94" s="85"/>
      <c r="C94" s="85"/>
      <c r="D94" s="85"/>
      <c r="E94" s="85"/>
      <c r="F94" s="85"/>
      <c r="G94" s="85"/>
      <c r="H94" s="85"/>
      <c r="I94" s="85"/>
      <c r="J94" s="85"/>
      <c r="K94" s="85"/>
    </row>
    <row r="95" spans="1:11" ht="14.25">
      <c r="A95" s="85"/>
      <c r="B95" s="85"/>
      <c r="C95" s="85"/>
      <c r="D95" s="85"/>
      <c r="E95" s="85"/>
      <c r="F95" s="85"/>
      <c r="G95" s="85"/>
      <c r="H95" s="85"/>
      <c r="I95" s="85"/>
      <c r="J95" s="85"/>
      <c r="K95" s="85"/>
    </row>
    <row r="96" spans="1:11" ht="14.25">
      <c r="A96" s="85"/>
      <c r="B96" s="85"/>
      <c r="C96" s="85"/>
      <c r="D96" s="85"/>
      <c r="E96" s="85"/>
      <c r="F96" s="85"/>
      <c r="G96" s="85"/>
      <c r="H96" s="85"/>
      <c r="I96" s="85"/>
      <c r="J96" s="85"/>
      <c r="K96" s="85"/>
    </row>
    <row r="97" spans="1:11" ht="14.25">
      <c r="A97" s="85"/>
      <c r="B97" s="85"/>
      <c r="C97" s="85"/>
      <c r="D97" s="85"/>
      <c r="E97" s="85"/>
      <c r="F97" s="85"/>
      <c r="G97" s="85"/>
      <c r="H97" s="85"/>
      <c r="I97" s="85"/>
      <c r="J97" s="85"/>
      <c r="K97" s="85"/>
    </row>
    <row r="98" spans="1:11" ht="14.25">
      <c r="A98" s="85"/>
      <c r="B98" s="85"/>
      <c r="C98" s="85"/>
      <c r="D98" s="85"/>
      <c r="E98" s="85"/>
      <c r="F98" s="85"/>
      <c r="G98" s="85"/>
      <c r="H98" s="85"/>
      <c r="I98" s="85"/>
      <c r="J98" s="85"/>
      <c r="K98" s="85"/>
    </row>
    <row r="99" spans="1:11" ht="14.25">
      <c r="A99" s="85"/>
      <c r="B99" s="85"/>
      <c r="H99" s="85"/>
      <c r="I99" s="85"/>
      <c r="J99" s="85"/>
      <c r="K99" s="85"/>
    </row>
    <row r="100" spans="1:11" ht="14.25">
      <c r="A100" s="85"/>
      <c r="B100" s="85"/>
      <c r="H100" s="85"/>
      <c r="I100" s="85"/>
      <c r="J100" s="85"/>
      <c r="K100" s="85"/>
    </row>
    <row r="101" spans="1:11" ht="14.25">
      <c r="A101" s="85"/>
      <c r="B101" s="85"/>
      <c r="H101" s="85"/>
      <c r="I101" s="85"/>
      <c r="J101" s="85"/>
      <c r="K101" s="85"/>
    </row>
    <row r="102" spans="1:11" ht="14.25">
      <c r="A102" s="85"/>
      <c r="B102" s="85"/>
      <c r="H102" s="85"/>
      <c r="I102" s="85"/>
      <c r="J102" s="85"/>
      <c r="K102" s="85"/>
    </row>
    <row r="103" spans="1:11" ht="14.25">
      <c r="A103" s="85"/>
      <c r="B103" s="85"/>
      <c r="H103" s="85"/>
      <c r="I103" s="85"/>
      <c r="J103" s="85"/>
      <c r="K103" s="85"/>
    </row>
    <row r="104" spans="1:11" ht="14.25">
      <c r="A104" s="85"/>
      <c r="B104" s="85"/>
      <c r="H104" s="85"/>
      <c r="I104" s="85"/>
      <c r="J104" s="85"/>
      <c r="K104" s="85"/>
    </row>
    <row r="105" spans="1:11" ht="14.25">
      <c r="A105" s="85"/>
      <c r="B105" s="85"/>
      <c r="H105" s="85"/>
      <c r="I105" s="85"/>
      <c r="J105" s="85"/>
      <c r="K105" s="85"/>
    </row>
    <row r="106" spans="1:11" ht="14.25">
      <c r="A106" s="85"/>
      <c r="B106" s="85"/>
      <c r="H106" s="85"/>
      <c r="I106" s="85"/>
      <c r="J106" s="85"/>
      <c r="K106" s="85"/>
    </row>
    <row r="107" spans="1:11" ht="14.25">
      <c r="A107" s="85"/>
      <c r="B107" s="85"/>
      <c r="H107" s="85"/>
      <c r="I107" s="85"/>
      <c r="J107" s="85"/>
      <c r="K107" s="85"/>
    </row>
    <row r="108" spans="2:10" ht="14.25">
      <c r="B108" s="85"/>
      <c r="J108" s="85"/>
    </row>
  </sheetData>
  <sheetProtection/>
  <mergeCells count="44">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 ref="H24:H26"/>
  </mergeCells>
  <hyperlinks>
    <hyperlink ref="E15" r:id="rId1" display="a.mazmanyan@env.am"/>
    <hyperlink ref="E30" r:id="rId2" display="a.mazmanyan@env.am"/>
  </hyperlinks>
  <printOptions/>
  <pageMargins left="0.2" right="0.21" top="0.17" bottom="0.17" header="0.17" footer="0.17"/>
  <pageSetup horizontalDpi="600" verticalDpi="600" orientation="landscape" r:id="rId3"/>
</worksheet>
</file>

<file path=xl/worksheets/sheet8.xml><?xml version="1.0" encoding="utf-8"?>
<worksheet xmlns="http://schemas.openxmlformats.org/spreadsheetml/2006/main" xmlns:r="http://schemas.openxmlformats.org/officeDocument/2006/relationships">
  <dimension ref="B2:I26"/>
  <sheetViews>
    <sheetView zoomScalePageLayoutView="0" workbookViewId="0" topLeftCell="A1">
      <pane xSplit="3" ySplit="7" topLeftCell="D16" activePane="bottomRight" state="frozen"/>
      <selection pane="topLeft" activeCell="A1" sqref="A1"/>
      <selection pane="topRight" activeCell="D1" sqref="D1"/>
      <selection pane="bottomLeft" activeCell="A8" sqref="A8"/>
      <selection pane="bottomRight" activeCell="H12" sqref="H12"/>
    </sheetView>
  </sheetViews>
  <sheetFormatPr defaultColWidth="8.8515625" defaultRowHeight="15"/>
  <cols>
    <col min="1" max="1" width="1.421875" style="0" customWidth="1"/>
    <col min="2" max="2" width="1.8515625" style="0" customWidth="1"/>
    <col min="3" max="3" width="34.00390625" style="0" customWidth="1"/>
    <col min="4" max="4" width="11.421875" style="0" customWidth="1"/>
    <col min="5" max="5" width="23.140625" style="0" customWidth="1"/>
    <col min="6" max="6" width="25.140625" style="0" customWidth="1"/>
    <col min="7" max="7" width="56.140625" style="0" customWidth="1"/>
    <col min="8" max="8" width="53.57421875" style="0" customWidth="1"/>
    <col min="9" max="9" width="38.421875" style="0" customWidth="1"/>
    <col min="10" max="10" width="1.421875" style="0" customWidth="1"/>
  </cols>
  <sheetData>
    <row r="1" ht="15" thickBot="1"/>
    <row r="2" spans="2:9" ht="15" thickBot="1">
      <c r="B2" s="29"/>
      <c r="C2" s="30"/>
      <c r="D2" s="31"/>
      <c r="E2" s="31"/>
      <c r="F2" s="31"/>
      <c r="G2" s="31"/>
      <c r="H2" s="31"/>
      <c r="I2" s="32"/>
    </row>
    <row r="3" spans="2:9" ht="20.25" thickBot="1">
      <c r="B3" s="79"/>
      <c r="C3" s="563" t="s">
        <v>245</v>
      </c>
      <c r="D3" s="748"/>
      <c r="E3" s="748"/>
      <c r="F3" s="748"/>
      <c r="G3" s="748"/>
      <c r="H3" s="749"/>
      <c r="I3" s="81"/>
    </row>
    <row r="4" spans="2:9" ht="14.25">
      <c r="B4" s="33"/>
      <c r="C4" s="750" t="s">
        <v>246</v>
      </c>
      <c r="D4" s="750"/>
      <c r="E4" s="750"/>
      <c r="F4" s="750"/>
      <c r="G4" s="750"/>
      <c r="H4" s="750"/>
      <c r="I4" s="34"/>
    </row>
    <row r="5" spans="2:9" ht="14.25">
      <c r="B5" s="33"/>
      <c r="C5" s="751"/>
      <c r="D5" s="751"/>
      <c r="E5" s="751"/>
      <c r="F5" s="751"/>
      <c r="G5" s="751"/>
      <c r="H5" s="751"/>
      <c r="I5" s="34"/>
    </row>
    <row r="6" spans="2:9" ht="30.75" customHeight="1" thickBot="1">
      <c r="B6" s="33"/>
      <c r="C6" s="758" t="s">
        <v>247</v>
      </c>
      <c r="D6" s="758"/>
      <c r="E6" s="337"/>
      <c r="F6" s="337"/>
      <c r="G6" s="337"/>
      <c r="H6" s="337"/>
      <c r="I6" s="34"/>
    </row>
    <row r="7" spans="2:9" ht="86.25" customHeight="1" thickBot="1">
      <c r="B7" s="33"/>
      <c r="C7" s="396" t="s">
        <v>244</v>
      </c>
      <c r="D7" s="752" t="s">
        <v>243</v>
      </c>
      <c r="E7" s="753"/>
      <c r="F7" s="397" t="s">
        <v>241</v>
      </c>
      <c r="G7" s="518" t="s">
        <v>275</v>
      </c>
      <c r="H7" s="398" t="s">
        <v>283</v>
      </c>
      <c r="I7" s="34"/>
    </row>
    <row r="8" spans="2:9" ht="130.5" customHeight="1">
      <c r="B8" s="38"/>
      <c r="C8" s="395" t="s">
        <v>945</v>
      </c>
      <c r="D8" s="754" t="s">
        <v>946</v>
      </c>
      <c r="E8" s="755"/>
      <c r="F8" s="457" t="s">
        <v>947</v>
      </c>
      <c r="G8" s="436" t="s">
        <v>1026</v>
      </c>
      <c r="H8" s="458" t="s">
        <v>948</v>
      </c>
      <c r="I8" s="39"/>
    </row>
    <row r="9" spans="2:9" ht="125.25" customHeight="1">
      <c r="B9" s="38"/>
      <c r="C9" s="394" t="s">
        <v>949</v>
      </c>
      <c r="D9" s="743" t="s">
        <v>950</v>
      </c>
      <c r="E9" s="744"/>
      <c r="F9" s="459">
        <v>0</v>
      </c>
      <c r="G9" s="459" t="s">
        <v>1072</v>
      </c>
      <c r="H9" s="460" t="s">
        <v>959</v>
      </c>
      <c r="I9" s="39"/>
    </row>
    <row r="10" spans="2:9" ht="42">
      <c r="B10" s="38"/>
      <c r="C10" s="394" t="s">
        <v>951</v>
      </c>
      <c r="D10" s="743" t="s">
        <v>952</v>
      </c>
      <c r="E10" s="744"/>
      <c r="F10" s="459">
        <v>0</v>
      </c>
      <c r="G10" s="459" t="s">
        <v>1073</v>
      </c>
      <c r="H10" s="461" t="s">
        <v>953</v>
      </c>
      <c r="I10" s="39"/>
    </row>
    <row r="11" spans="2:9" ht="42">
      <c r="B11" s="38"/>
      <c r="C11" s="394" t="s">
        <v>954</v>
      </c>
      <c r="D11" s="756" t="s">
        <v>955</v>
      </c>
      <c r="E11" s="757"/>
      <c r="F11" s="459">
        <v>0</v>
      </c>
      <c r="G11" s="462" t="s">
        <v>1020</v>
      </c>
      <c r="H11" s="460" t="s">
        <v>1077</v>
      </c>
      <c r="I11" s="39"/>
    </row>
    <row r="12" spans="2:9" ht="98.25" customHeight="1">
      <c r="B12" s="38"/>
      <c r="C12" s="394" t="s">
        <v>956</v>
      </c>
      <c r="D12" s="756" t="s">
        <v>957</v>
      </c>
      <c r="E12" s="757"/>
      <c r="F12" s="459">
        <v>0</v>
      </c>
      <c r="G12" s="459" t="s">
        <v>1071</v>
      </c>
      <c r="H12" s="460" t="s">
        <v>958</v>
      </c>
      <c r="I12" s="39"/>
    </row>
    <row r="13" spans="2:9" ht="75" customHeight="1">
      <c r="B13" s="38"/>
      <c r="C13" s="394" t="s">
        <v>960</v>
      </c>
      <c r="D13" s="743" t="s">
        <v>961</v>
      </c>
      <c r="E13" s="744"/>
      <c r="F13" s="459">
        <v>0</v>
      </c>
      <c r="G13" s="459" t="s">
        <v>1070</v>
      </c>
      <c r="H13" s="460" t="s">
        <v>962</v>
      </c>
      <c r="I13" s="39"/>
    </row>
    <row r="14" spans="2:9" ht="87.75" customHeight="1">
      <c r="B14" s="38"/>
      <c r="C14" s="394" t="s">
        <v>963</v>
      </c>
      <c r="D14" s="743" t="s">
        <v>964</v>
      </c>
      <c r="E14" s="744"/>
      <c r="F14" s="459" t="s">
        <v>971</v>
      </c>
      <c r="G14" s="462" t="s">
        <v>1021</v>
      </c>
      <c r="H14" s="460" t="s">
        <v>965</v>
      </c>
      <c r="I14" s="39"/>
    </row>
    <row r="15" spans="2:9" ht="51.75" customHeight="1">
      <c r="B15" s="38"/>
      <c r="C15" s="394" t="s">
        <v>966</v>
      </c>
      <c r="D15" s="743" t="s">
        <v>967</v>
      </c>
      <c r="E15" s="744"/>
      <c r="F15" s="369">
        <v>0</v>
      </c>
      <c r="G15" s="459" t="s">
        <v>1069</v>
      </c>
      <c r="H15" s="460" t="s">
        <v>968</v>
      </c>
      <c r="I15" s="39"/>
    </row>
    <row r="16" spans="2:9" ht="188.25" customHeight="1">
      <c r="B16" s="38"/>
      <c r="C16" s="394" t="s">
        <v>969</v>
      </c>
      <c r="D16" s="743" t="s">
        <v>970</v>
      </c>
      <c r="E16" s="744"/>
      <c r="F16" s="520">
        <v>0</v>
      </c>
      <c r="G16" s="521" t="s">
        <v>1067</v>
      </c>
      <c r="H16" s="522" t="s">
        <v>1065</v>
      </c>
      <c r="I16" s="39"/>
    </row>
    <row r="17" spans="2:9" ht="80.25" customHeight="1">
      <c r="B17" s="38"/>
      <c r="C17" s="394" t="s">
        <v>1027</v>
      </c>
      <c r="D17" s="746" t="s">
        <v>972</v>
      </c>
      <c r="E17" s="747"/>
      <c r="F17" s="369">
        <v>0</v>
      </c>
      <c r="G17" s="349" t="s">
        <v>1022</v>
      </c>
      <c r="H17" s="460" t="s">
        <v>973</v>
      </c>
      <c r="I17" s="39"/>
    </row>
    <row r="18" spans="2:9" ht="114.75" customHeight="1">
      <c r="B18" s="38"/>
      <c r="C18" s="394" t="s">
        <v>974</v>
      </c>
      <c r="D18" s="746" t="s">
        <v>975</v>
      </c>
      <c r="E18" s="747"/>
      <c r="F18" s="369">
        <v>0</v>
      </c>
      <c r="G18" s="349" t="s">
        <v>1074</v>
      </c>
      <c r="H18" s="460" t="s">
        <v>976</v>
      </c>
      <c r="I18" s="39"/>
    </row>
    <row r="19" spans="2:9" ht="153.75" customHeight="1">
      <c r="B19" s="38"/>
      <c r="C19" s="394" t="s">
        <v>977</v>
      </c>
      <c r="D19" s="743" t="s">
        <v>1028</v>
      </c>
      <c r="E19" s="744"/>
      <c r="F19" s="369">
        <v>0</v>
      </c>
      <c r="G19" s="349" t="s">
        <v>1075</v>
      </c>
      <c r="H19" s="460" t="s">
        <v>1066</v>
      </c>
      <c r="I19" s="39"/>
    </row>
    <row r="20" spans="2:9" ht="93.75" customHeight="1">
      <c r="B20" s="38"/>
      <c r="C20" s="394" t="s">
        <v>978</v>
      </c>
      <c r="D20" s="743" t="s">
        <v>979</v>
      </c>
      <c r="E20" s="744"/>
      <c r="F20" s="459" t="s">
        <v>980</v>
      </c>
      <c r="G20" s="349" t="s">
        <v>1015</v>
      </c>
      <c r="H20" s="460" t="s">
        <v>1015</v>
      </c>
      <c r="I20" s="39"/>
    </row>
    <row r="21" spans="2:9" ht="167.25" customHeight="1">
      <c r="B21" s="38"/>
      <c r="C21" s="394" t="s">
        <v>981</v>
      </c>
      <c r="D21" s="743" t="s">
        <v>985</v>
      </c>
      <c r="E21" s="744"/>
      <c r="F21" s="369">
        <v>0</v>
      </c>
      <c r="G21" s="349" t="s">
        <v>1023</v>
      </c>
      <c r="H21" s="460" t="s">
        <v>982</v>
      </c>
      <c r="I21" s="39"/>
    </row>
    <row r="22" spans="2:9" ht="149.25" customHeight="1">
      <c r="B22" s="38"/>
      <c r="C22" s="394" t="s">
        <v>983</v>
      </c>
      <c r="D22" s="743" t="s">
        <v>984</v>
      </c>
      <c r="E22" s="744"/>
      <c r="F22" s="369">
        <v>0</v>
      </c>
      <c r="G22" s="349" t="s">
        <v>1024</v>
      </c>
      <c r="H22" s="460" t="s">
        <v>986</v>
      </c>
      <c r="I22" s="39"/>
    </row>
    <row r="23" spans="2:9" ht="81.75" customHeight="1">
      <c r="B23" s="38"/>
      <c r="C23" s="394" t="s">
        <v>987</v>
      </c>
      <c r="D23" s="743" t="s">
        <v>988</v>
      </c>
      <c r="E23" s="744"/>
      <c r="F23" s="369">
        <v>0</v>
      </c>
      <c r="G23" s="349" t="s">
        <v>1025</v>
      </c>
      <c r="H23" s="463" t="s">
        <v>989</v>
      </c>
      <c r="I23" s="39"/>
    </row>
    <row r="24" spans="2:9" ht="175.5" customHeight="1">
      <c r="B24" s="38"/>
      <c r="C24" s="394" t="s">
        <v>990</v>
      </c>
      <c r="D24" s="743" t="s">
        <v>1030</v>
      </c>
      <c r="E24" s="744"/>
      <c r="F24" s="369">
        <v>0</v>
      </c>
      <c r="G24" s="393" t="s">
        <v>1031</v>
      </c>
      <c r="H24" s="460" t="s">
        <v>1032</v>
      </c>
      <c r="I24" s="39"/>
    </row>
    <row r="25" spans="2:9" ht="87.75" customHeight="1">
      <c r="B25" s="38"/>
      <c r="C25" s="394" t="s">
        <v>991</v>
      </c>
      <c r="D25" s="743" t="s">
        <v>992</v>
      </c>
      <c r="E25" s="744"/>
      <c r="F25" s="349" t="s">
        <v>1068</v>
      </c>
      <c r="G25" s="349" t="s">
        <v>1076</v>
      </c>
      <c r="H25" s="460" t="s">
        <v>1029</v>
      </c>
      <c r="I25" s="39"/>
    </row>
    <row r="26" spans="2:9" ht="60.75" customHeight="1" thickBot="1">
      <c r="B26" s="86"/>
      <c r="C26" s="745" t="s">
        <v>806</v>
      </c>
      <c r="D26" s="745"/>
      <c r="E26" s="745"/>
      <c r="F26" s="338"/>
      <c r="G26" s="338"/>
      <c r="H26" s="338"/>
      <c r="I26" s="87"/>
    </row>
  </sheetData>
  <sheetProtection/>
  <mergeCells count="24">
    <mergeCell ref="C3:H3"/>
    <mergeCell ref="C4:H4"/>
    <mergeCell ref="C5:H5"/>
    <mergeCell ref="D7:E7"/>
    <mergeCell ref="D8:E8"/>
    <mergeCell ref="D12:E12"/>
    <mergeCell ref="D11:E11"/>
    <mergeCell ref="C6:D6"/>
    <mergeCell ref="D9:E9"/>
    <mergeCell ref="D10:E10"/>
    <mergeCell ref="C26:E26"/>
    <mergeCell ref="D18:E18"/>
    <mergeCell ref="D16:E16"/>
    <mergeCell ref="D17:E17"/>
    <mergeCell ref="D22:E22"/>
    <mergeCell ref="D24:E24"/>
    <mergeCell ref="D23:E23"/>
    <mergeCell ref="D25:E25"/>
    <mergeCell ref="D13:E13"/>
    <mergeCell ref="D21:E21"/>
    <mergeCell ref="D20:E20"/>
    <mergeCell ref="D19:E19"/>
    <mergeCell ref="D15:E15"/>
    <mergeCell ref="D14:E14"/>
  </mergeCells>
  <printOptions/>
  <pageMargins left="0.25" right="0.25" top="0.17" bottom="0.17" header="0.17" footer="0.17"/>
  <pageSetup horizontalDpi="600" verticalDpi="600" orientation="portrait"/>
</worksheet>
</file>

<file path=xl/worksheets/sheet9.xml><?xml version="1.0" encoding="utf-8"?>
<worksheet xmlns="http://schemas.openxmlformats.org/spreadsheetml/2006/main" xmlns:r="http://schemas.openxmlformats.org/officeDocument/2006/relationships">
  <dimension ref="B2:J33"/>
  <sheetViews>
    <sheetView showGridLines="0" zoomScale="130" zoomScaleNormal="130" zoomScalePageLayoutView="0" workbookViewId="0" topLeftCell="A1">
      <selection activeCell="D32" sqref="D32"/>
    </sheetView>
  </sheetViews>
  <sheetFormatPr defaultColWidth="8.8515625" defaultRowHeight="15"/>
  <cols>
    <col min="1" max="1" width="1.421875" style="0" customWidth="1"/>
    <col min="2" max="2" width="2.00390625" style="0" customWidth="1"/>
    <col min="3" max="3" width="45.421875" style="0" customWidth="1"/>
    <col min="4" max="4" width="121.140625" style="0" customWidth="1"/>
    <col min="5" max="5" width="8.8515625" style="0" customWidth="1"/>
    <col min="6" max="6" width="1.421875" style="0" customWidth="1"/>
    <col min="7" max="8" width="8.8515625" style="0" customWidth="1"/>
    <col min="9" max="9" width="30.421875" style="0" customWidth="1"/>
  </cols>
  <sheetData>
    <row r="1" ht="15" thickBot="1"/>
    <row r="2" spans="2:5" ht="15" thickBot="1">
      <c r="B2" s="99"/>
      <c r="C2" s="55"/>
      <c r="D2" s="55"/>
      <c r="E2" s="56"/>
    </row>
    <row r="3" spans="2:5" ht="18" thickBot="1">
      <c r="B3" s="100"/>
      <c r="C3" s="760" t="s">
        <v>260</v>
      </c>
      <c r="D3" s="761"/>
      <c r="E3" s="101"/>
    </row>
    <row r="4" spans="2:5" ht="14.25">
      <c r="B4" s="100"/>
      <c r="C4" s="102"/>
      <c r="D4" s="102"/>
      <c r="E4" s="101"/>
    </row>
    <row r="5" spans="2:5" ht="15" thickBot="1">
      <c r="B5" s="100"/>
      <c r="C5" s="103" t="s">
        <v>298</v>
      </c>
      <c r="D5" s="102"/>
      <c r="E5" s="101"/>
    </row>
    <row r="6" spans="2:5" ht="15" thickBot="1">
      <c r="B6" s="100"/>
      <c r="C6" s="111" t="s">
        <v>261</v>
      </c>
      <c r="D6" s="112" t="s">
        <v>262</v>
      </c>
      <c r="E6" s="101"/>
    </row>
    <row r="7" spans="2:5" ht="112.5" thickBot="1">
      <c r="B7" s="100"/>
      <c r="C7" s="104" t="s">
        <v>302</v>
      </c>
      <c r="D7" s="105" t="s">
        <v>993</v>
      </c>
      <c r="E7" s="101"/>
    </row>
    <row r="8" spans="2:9" ht="231.75" customHeight="1" thickBot="1">
      <c r="B8" s="100"/>
      <c r="C8" s="106" t="s">
        <v>303</v>
      </c>
      <c r="D8" s="346" t="s">
        <v>994</v>
      </c>
      <c r="E8" s="101"/>
      <c r="I8" s="6"/>
    </row>
    <row r="9" spans="2:9" ht="56.25" thickBot="1">
      <c r="B9" s="100"/>
      <c r="C9" s="107" t="s">
        <v>263</v>
      </c>
      <c r="D9" s="108" t="s">
        <v>995</v>
      </c>
      <c r="E9" s="101"/>
      <c r="I9" s="6"/>
    </row>
    <row r="10" spans="2:9" ht="42" thickBot="1">
      <c r="B10" s="100"/>
      <c r="C10" s="292" t="s">
        <v>745</v>
      </c>
      <c r="D10" s="105" t="s">
        <v>996</v>
      </c>
      <c r="E10" s="101"/>
      <c r="I10" s="6"/>
    </row>
    <row r="11" spans="2:9" ht="301.5" customHeight="1" thickBot="1">
      <c r="B11" s="100"/>
      <c r="C11" s="292" t="s">
        <v>997</v>
      </c>
      <c r="D11" s="293" t="s">
        <v>998</v>
      </c>
      <c r="E11" s="101"/>
      <c r="I11" s="6"/>
    </row>
    <row r="12" spans="2:9" ht="14.25">
      <c r="B12" s="100"/>
      <c r="C12" s="102"/>
      <c r="D12" s="102"/>
      <c r="E12" s="101"/>
      <c r="I12" s="6"/>
    </row>
    <row r="13" spans="2:9" ht="15" thickBot="1">
      <c r="B13" s="100"/>
      <c r="C13" s="762" t="s">
        <v>299</v>
      </c>
      <c r="D13" s="762"/>
      <c r="E13" s="101"/>
      <c r="I13" s="6"/>
    </row>
    <row r="14" spans="2:9" ht="15" thickBot="1">
      <c r="B14" s="100"/>
      <c r="C14" s="113" t="s">
        <v>264</v>
      </c>
      <c r="D14" s="113" t="s">
        <v>262</v>
      </c>
      <c r="E14" s="101"/>
      <c r="I14" s="6"/>
    </row>
    <row r="15" spans="2:9" ht="15" thickBot="1">
      <c r="B15" s="100"/>
      <c r="C15" s="759" t="s">
        <v>300</v>
      </c>
      <c r="D15" s="759"/>
      <c r="E15" s="101"/>
      <c r="I15" s="6"/>
    </row>
    <row r="16" spans="2:10" ht="154.5" thickBot="1">
      <c r="B16" s="100"/>
      <c r="C16" s="107" t="s">
        <v>304</v>
      </c>
      <c r="D16" s="400" t="s">
        <v>999</v>
      </c>
      <c r="E16" s="101"/>
      <c r="I16" s="195"/>
      <c r="J16" s="194"/>
    </row>
    <row r="17" spans="2:9" ht="154.5" thickBot="1">
      <c r="B17" s="100"/>
      <c r="C17" s="107" t="s">
        <v>305</v>
      </c>
      <c r="D17" s="400" t="s">
        <v>1000</v>
      </c>
      <c r="E17" s="101"/>
      <c r="I17" s="195"/>
    </row>
    <row r="18" spans="2:5" ht="15" thickBot="1">
      <c r="B18" s="100"/>
      <c r="C18" s="763" t="s">
        <v>672</v>
      </c>
      <c r="D18" s="763"/>
      <c r="E18" s="101"/>
    </row>
    <row r="19" spans="2:5" ht="70.5" thickBot="1">
      <c r="B19" s="100"/>
      <c r="C19" s="192" t="s">
        <v>670</v>
      </c>
      <c r="D19" s="499" t="s">
        <v>1001</v>
      </c>
      <c r="E19" s="101"/>
    </row>
    <row r="20" spans="2:8" ht="112.5" thickBot="1">
      <c r="B20" s="100"/>
      <c r="C20" s="192" t="s">
        <v>671</v>
      </c>
      <c r="D20" s="499" t="s">
        <v>1002</v>
      </c>
      <c r="E20" s="101"/>
      <c r="H20" s="288"/>
    </row>
    <row r="21" spans="2:5" ht="15" thickBot="1">
      <c r="B21" s="100"/>
      <c r="C21" s="759" t="s">
        <v>301</v>
      </c>
      <c r="D21" s="759"/>
      <c r="E21" s="101"/>
    </row>
    <row r="22" spans="2:5" ht="70.5" thickBot="1">
      <c r="B22" s="100"/>
      <c r="C22" s="107" t="s">
        <v>306</v>
      </c>
      <c r="D22" s="500" t="s">
        <v>1003</v>
      </c>
      <c r="E22" s="101"/>
    </row>
    <row r="23" spans="2:5" ht="56.25" thickBot="1">
      <c r="B23" s="100"/>
      <c r="C23" s="107" t="s">
        <v>297</v>
      </c>
      <c r="D23" s="400" t="s">
        <v>1004</v>
      </c>
      <c r="E23" s="101"/>
    </row>
    <row r="24" spans="2:5" ht="15" thickBot="1">
      <c r="B24" s="100"/>
      <c r="C24" s="759" t="s">
        <v>265</v>
      </c>
      <c r="D24" s="759"/>
      <c r="E24" s="101"/>
    </row>
    <row r="25" spans="2:5" ht="42" thickBot="1">
      <c r="B25" s="100"/>
      <c r="C25" s="109" t="s">
        <v>266</v>
      </c>
      <c r="D25" s="499" t="s">
        <v>1005</v>
      </c>
      <c r="E25" s="101"/>
    </row>
    <row r="26" spans="2:5" ht="70.5" thickBot="1">
      <c r="B26" s="100"/>
      <c r="C26" s="109" t="s">
        <v>267</v>
      </c>
      <c r="D26" s="499" t="s">
        <v>1006</v>
      </c>
      <c r="E26" s="101"/>
    </row>
    <row r="27" spans="2:5" ht="56.25" thickBot="1">
      <c r="B27" s="100"/>
      <c r="C27" s="109" t="s">
        <v>268</v>
      </c>
      <c r="D27" s="499" t="s">
        <v>1007</v>
      </c>
      <c r="E27" s="101"/>
    </row>
    <row r="28" spans="2:5" ht="15" thickBot="1">
      <c r="B28" s="100"/>
      <c r="C28" s="759" t="s">
        <v>269</v>
      </c>
      <c r="D28" s="759"/>
      <c r="E28" s="101"/>
    </row>
    <row r="29" spans="2:5" ht="56.25" thickBot="1">
      <c r="B29" s="100"/>
      <c r="C29" s="107" t="s">
        <v>307</v>
      </c>
      <c r="D29" s="501" t="s">
        <v>1008</v>
      </c>
      <c r="E29" s="101"/>
    </row>
    <row r="30" spans="2:5" ht="70.5" thickBot="1">
      <c r="B30" s="100"/>
      <c r="C30" s="107" t="s">
        <v>308</v>
      </c>
      <c r="D30" s="499" t="s">
        <v>1009</v>
      </c>
      <c r="E30" s="101"/>
    </row>
    <row r="31" spans="2:5" ht="112.5" thickBot="1">
      <c r="B31" s="100"/>
      <c r="C31" s="107" t="s">
        <v>270</v>
      </c>
      <c r="D31" s="501" t="s">
        <v>1010</v>
      </c>
      <c r="E31" s="101"/>
    </row>
    <row r="32" spans="2:5" ht="70.5" thickBot="1">
      <c r="B32" s="100"/>
      <c r="C32" s="107" t="s">
        <v>1012</v>
      </c>
      <c r="D32" s="499" t="s">
        <v>1011</v>
      </c>
      <c r="E32" s="101"/>
    </row>
    <row r="33" spans="2:5" ht="15" thickBot="1">
      <c r="B33" s="132"/>
      <c r="C33" s="110"/>
      <c r="D33" s="110"/>
      <c r="E33" s="133"/>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2020-10-13T06:10:04Z</cp:lastPrinted>
  <dcterms:created xsi:type="dcterms:W3CDTF">2010-11-30T14:15:01Z</dcterms:created>
  <dcterms:modified xsi:type="dcterms:W3CDTF">2022-04-25T17:14:33Z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0x010100689E31EB5331C144BA66696EA3EEEF43</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82</vt:lpwstr>
  </property>
  <property fmtid="{D5CDD505-2E9C-101B-9397-08002B2CF9AE}" pid="6" name="ProjectId">
    <vt:lpwstr>4132</vt:lpwstr>
  </property>
  <property fmtid="{D5CDD505-2E9C-101B-9397-08002B2CF9AE}" pid="7" name="Application">
    <vt:lpwstr>Allocation</vt:lpwstr>
  </property>
  <property fmtid="{D5CDD505-2E9C-101B-9397-08002B2CF9AE}" pid="8" name="WBDocsApproverName">
    <vt:lpwstr>000384891</vt:lpwstr>
  </property>
  <property fmtid="{D5CDD505-2E9C-101B-9397-08002B2CF9AE}" pid="9" name="DocAuthor_WBDocs">
    <vt:lpwstr>Adaptation Fund Board Secretariat</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http://wbdocsservices.worldbank.org/services?I4_SERVICE=VC&amp;I4_KEY=TF069013&amp;I4_DOCID=090224b087fd5490</vt:lpwstr>
  </property>
  <property fmtid="{D5CDD505-2E9C-101B-9397-08002B2CF9AE}" pid="17" name="UpdatedtoDB">
    <vt:lpwstr>Yes</vt:lpwstr>
  </property>
  <property fmtid="{D5CDD505-2E9C-101B-9397-08002B2CF9AE}" pid="18" name="IsDraft">
    <vt:lpwstr>1</vt:lpwstr>
  </property>
  <property fmtid="{D5CDD505-2E9C-101B-9397-08002B2CF9AE}" pid="19" name="ReportingPeriod">
    <vt:lpwstr/>
  </property>
  <property fmtid="{D5CDD505-2E9C-101B-9397-08002B2CF9AE}" pid="20" name="WBDocsDocURLPublicOnly">
    <vt:lpwstr>https://spxdocs.worldbank.org/en/081900004262216497/4132_web_PPR2-Strengthening land based Armenia.xls</vt:lpwstr>
  </property>
  <property fmtid="{D5CDD505-2E9C-101B-9397-08002B2CF9AE}" pid="21" name="ProjectStatus">
    <vt:lpwstr>Project Not Approved</vt:lpwstr>
  </property>
  <property fmtid="{D5CDD505-2E9C-101B-9397-08002B2CF9AE}" pid="22" name="ProjectRevisionId">
    <vt:lpwstr/>
  </property>
  <property fmtid="{D5CDD505-2E9C-101B-9397-08002B2CF9AE}" pid="23" name="DocumentType">
    <vt:lpwstr/>
  </property>
  <property fmtid="{D5CDD505-2E9C-101B-9397-08002B2CF9AE}" pid="24" name="comments">
    <vt:lpwstr/>
  </property>
  <property fmtid="{D5CDD505-2E9C-101B-9397-08002B2CF9AE}" pid="25" name="CIFCoBenefitDocumentType">
    <vt:lpwstr/>
  </property>
  <property fmtid="{D5CDD505-2E9C-101B-9397-08002B2CF9AE}" pid="26" name="LoginUserGAFSPRD">
    <vt:lpwstr/>
  </property>
  <property fmtid="{D5CDD505-2E9C-101B-9397-08002B2CF9AE}" pid="27" name="AppUniqueId">
    <vt:lpwstr/>
  </property>
  <property fmtid="{D5CDD505-2E9C-101B-9397-08002B2CF9AE}" pid="28" name="DocumentAuthor">
    <vt:lpwstr/>
  </property>
  <property fmtid="{D5CDD505-2E9C-101B-9397-08002B2CF9AE}" pid="29" name="DocumentCreateStatus">
    <vt:lpwstr/>
  </property>
  <property fmtid="{D5CDD505-2E9C-101B-9397-08002B2CF9AE}" pid="30" name="TrusteeId">
    <vt:lpwstr/>
  </property>
  <property fmtid="{D5CDD505-2E9C-101B-9397-08002B2CF9AE}" pid="31" name="ApproverUPI_WBDocs">
    <vt:lpwstr/>
  </property>
  <property fmtid="{D5CDD505-2E9C-101B-9397-08002B2CF9AE}" pid="32" name="CurrentRequestId">
    <vt:lpwstr/>
  </property>
  <property fmtid="{D5CDD505-2E9C-101B-9397-08002B2CF9AE}" pid="33" name="SentToWBDocsPublic">
    <vt:lpwstr>Yes</vt:lpwstr>
  </property>
  <property fmtid="{D5CDD505-2E9C-101B-9397-08002B2CF9AE}" pid="34" name="WBDocsMessage">
    <vt:lpwstr/>
  </property>
  <property fmtid="{D5CDD505-2E9C-101B-9397-08002B2CF9AE}" pid="35" name="ProjectMilestoneId">
    <vt:lpwstr/>
  </property>
  <property fmtid="{D5CDD505-2E9C-101B-9397-08002B2CF9AE}" pid="36" name="AccesstoInfoException">
    <vt:lpwstr/>
  </property>
  <property fmtid="{D5CDD505-2E9C-101B-9397-08002B2CF9AE}" pid="37" name="CashTransferId">
    <vt:lpwstr/>
  </property>
  <property fmtid="{D5CDD505-2E9C-101B-9397-08002B2CF9AE}" pid="38" name="IsPubDocGenerated">
    <vt:lpwstr>1</vt:lpwstr>
  </property>
</Properties>
</file>